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10" windowHeight="0" activeTab="4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1" sheetId="16" r:id="rId5"/>
  </sheets>
  <definedNames>
    <definedName name="_xlnm._FilterDatabase" localSheetId="2" hidden="1">'БТ штатное'!$A$8:$H$34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6" l="1"/>
  <c r="K17" i="16"/>
  <c r="K18" i="16"/>
  <c r="K19" i="16"/>
  <c r="K20" i="16"/>
  <c r="K21" i="16"/>
  <c r="K14" i="16"/>
  <c r="K15" i="16"/>
  <c r="K13" i="16"/>
  <c r="I12" i="9"/>
  <c r="I13" i="9"/>
  <c r="I14" i="9"/>
  <c r="I15" i="9"/>
  <c r="I16" i="9"/>
  <c r="I17" i="9"/>
  <c r="I18" i="9"/>
  <c r="I19" i="9"/>
  <c r="I20" i="9"/>
  <c r="N20" i="9"/>
  <c r="I21" i="9"/>
  <c r="N21" i="9"/>
  <c r="I22" i="9"/>
  <c r="N22" i="9"/>
  <c r="I23" i="9"/>
  <c r="N23" i="9"/>
  <c r="I24" i="9"/>
  <c r="N24" i="9"/>
  <c r="I25" i="9"/>
  <c r="I26" i="9"/>
  <c r="N26" i="9"/>
  <c r="I27" i="9"/>
  <c r="N27" i="9"/>
  <c r="I28" i="9"/>
  <c r="N28" i="9"/>
  <c r="I29" i="9"/>
  <c r="I30" i="9"/>
  <c r="I31" i="9"/>
  <c r="I32" i="9"/>
  <c r="I33" i="9"/>
  <c r="I34" i="9"/>
  <c r="E35" i="9"/>
  <c r="G12" i="4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G13" i="4"/>
  <c r="G14" i="4"/>
  <c r="G15" i="4"/>
  <c r="G16" i="4"/>
  <c r="G17" i="4"/>
  <c r="G18" i="4"/>
  <c r="G19" i="4"/>
  <c r="G20" i="4"/>
  <c r="L20" i="4"/>
  <c r="G21" i="4"/>
  <c r="L21" i="4"/>
  <c r="G22" i="4"/>
  <c r="L22" i="4"/>
  <c r="G23" i="4"/>
  <c r="L23" i="4"/>
  <c r="G24" i="4"/>
  <c r="L24" i="4"/>
  <c r="G25" i="4"/>
  <c r="G26" i="4"/>
  <c r="L26" i="4"/>
  <c r="G27" i="4"/>
  <c r="L27" i="4"/>
  <c r="G28" i="4"/>
  <c r="L28" i="4"/>
  <c r="G29" i="4"/>
  <c r="G30" i="4"/>
  <c r="G31" i="4"/>
  <c r="G32" i="4"/>
  <c r="G33" i="4"/>
  <c r="G34" i="4"/>
  <c r="D36" i="4"/>
  <c r="G9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9" i="6" s="1"/>
  <c r="A30" i="6" s="1"/>
  <c r="A31" i="6" s="1"/>
  <c r="A32" i="6" s="1"/>
  <c r="G10" i="6"/>
  <c r="K11" i="6"/>
  <c r="F11" i="6"/>
  <c r="G11" i="6" s="1"/>
  <c r="G12" i="6"/>
  <c r="K13" i="6"/>
  <c r="F13" i="6"/>
  <c r="G13" i="6" s="1"/>
  <c r="K14" i="6"/>
  <c r="F14" i="6" s="1"/>
  <c r="G14" i="6" s="1"/>
  <c r="K15" i="6"/>
  <c r="F15" i="6" s="1"/>
  <c r="G15" i="6" s="1"/>
  <c r="G16" i="6"/>
  <c r="K16" i="6"/>
  <c r="G17" i="6"/>
  <c r="G18" i="6"/>
  <c r="K19" i="6"/>
  <c r="F19" i="6" s="1"/>
  <c r="G19" i="6" s="1"/>
  <c r="K20" i="6"/>
  <c r="F20" i="6" s="1"/>
  <c r="G20" i="6" s="1"/>
  <c r="G21" i="6"/>
  <c r="K21" i="6"/>
  <c r="G22" i="6"/>
  <c r="G23" i="6"/>
  <c r="G24" i="6"/>
  <c r="K25" i="6"/>
  <c r="F25" i="6"/>
  <c r="G25" i="6" s="1"/>
  <c r="G26" i="6"/>
  <c r="K26" i="6"/>
  <c r="K27" i="6"/>
  <c r="F27" i="6" s="1"/>
  <c r="G27" i="6" s="1"/>
  <c r="K29" i="6"/>
  <c r="F29" i="6" s="1"/>
  <c r="G29" i="6" s="1"/>
  <c r="G30" i="6"/>
  <c r="K30" i="6"/>
  <c r="K31" i="6"/>
  <c r="F31" i="6" s="1"/>
  <c r="G31" i="6" s="1"/>
  <c r="K32" i="6"/>
  <c r="F32" i="6"/>
  <c r="G32" i="6" s="1"/>
  <c r="D33" i="6"/>
  <c r="I11" i="5"/>
  <c r="B12" i="5"/>
  <c r="B13" i="5" s="1"/>
  <c r="B14" i="5" s="1"/>
  <c r="B15" i="5" s="1"/>
  <c r="B16" i="5" s="1"/>
  <c r="B17" i="5" s="1"/>
  <c r="B18" i="5" s="1"/>
  <c r="B20" i="5" s="1"/>
  <c r="B21" i="5" s="1"/>
  <c r="B22" i="5" s="1"/>
  <c r="B23" i="5" s="1"/>
  <c r="B24" i="5" s="1"/>
  <c r="B25" i="5" s="1"/>
  <c r="B19" i="5" s="1"/>
  <c r="B26" i="5" s="1"/>
  <c r="B27" i="5" s="1"/>
  <c r="B28" i="5" s="1"/>
  <c r="B29" i="5" s="1"/>
  <c r="B30" i="5" s="1"/>
  <c r="I12" i="5"/>
  <c r="N13" i="5"/>
  <c r="H13" i="5" s="1"/>
  <c r="I13" i="5" s="1"/>
  <c r="N14" i="5"/>
  <c r="H14" i="5" s="1"/>
  <c r="I14" i="5" s="1"/>
  <c r="N15" i="5"/>
  <c r="H15" i="5"/>
  <c r="I15" i="5" s="1"/>
  <c r="N16" i="5"/>
  <c r="H16" i="5" s="1"/>
  <c r="I16" i="5" s="1"/>
  <c r="N17" i="5"/>
  <c r="H17" i="5" s="1"/>
  <c r="I17" i="5" s="1"/>
  <c r="I18" i="5"/>
  <c r="N18" i="5"/>
  <c r="I19" i="5"/>
  <c r="I20" i="5"/>
  <c r="I21" i="5"/>
  <c r="N22" i="5"/>
  <c r="H22" i="5" s="1"/>
  <c r="I22" i="5" s="1"/>
  <c r="I23" i="5"/>
  <c r="N23" i="5"/>
  <c r="I24" i="5"/>
  <c r="I25" i="5"/>
  <c r="I26" i="5"/>
  <c r="I27" i="5"/>
  <c r="N28" i="5"/>
  <c r="H28" i="5" s="1"/>
  <c r="I28" i="5" s="1"/>
  <c r="N29" i="5"/>
  <c r="H29" i="5" s="1"/>
  <c r="I29" i="5" s="1"/>
  <c r="I30" i="5"/>
  <c r="N30" i="5"/>
  <c r="E31" i="5"/>
  <c r="K22" i="16" l="1"/>
  <c r="I35" i="9"/>
  <c r="G36" i="4"/>
  <c r="I31" i="5"/>
  <c r="G33" i="6"/>
</calcChain>
</file>

<file path=xl/sharedStrings.xml><?xml version="1.0" encoding="utf-8"?>
<sst xmlns="http://schemas.openxmlformats.org/spreadsheetml/2006/main" count="353" uniqueCount="193">
  <si>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</si>
  <si>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</si>
  <si>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</si>
  <si>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</si>
  <si>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</si>
  <si>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</si>
  <si>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</si>
  <si>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</si>
  <si>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</si>
  <si>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</si>
  <si>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</si>
  <si>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</si>
  <si>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</si>
  <si>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</si>
  <si>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</si>
  <si>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</si>
  <si>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</si>
  <si>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</si>
  <si>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</si>
  <si>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</si>
  <si>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</si>
  <si>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</si>
  <si>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</si>
  <si>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</si>
  <si>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</si>
  <si>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</si>
  <si>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</si>
  <si>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</si>
  <si>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</si>
  <si>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</si>
  <si>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</si>
  <si>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</si>
  <si>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</si>
  <si>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</si>
  <si>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</si>
  <si>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</si>
  <si>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</si>
  <si>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</si>
  <si>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</si>
  <si>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</si>
  <si>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</si>
  <si>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</si>
  <si>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</si>
  <si>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</si>
  <si>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</si>
  <si>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</si>
  <si>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</si>
  <si>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</si>
  <si>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</si>
  <si>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</si>
  <si>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</si>
  <si>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</si>
  <si>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</si>
  <si>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</si>
  <si>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</si>
  <si>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</si>
  <si>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</si>
  <si>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</si>
  <si>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</si>
  <si>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</si>
  <si>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</si>
  <si>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</si>
  <si>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</si>
  <si>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</si>
  <si>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</si>
  <si>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</si>
  <si>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</si>
  <si>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</si>
  <si>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</si>
  <si>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</si>
  <si>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</si>
  <si>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</si>
  <si>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</si>
  <si>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</si>
  <si>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</si>
  <si>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</si>
  <si>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</si>
  <si>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</si>
  <si>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</si>
  <si>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</si>
  <si>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</si>
  <si>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</si>
  <si>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</si>
  <si>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</si>
  <si>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</si>
  <si>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</si>
  <si>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</si>
  <si>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</si>
  <si>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</si>
  <si>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</si>
  <si>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</si>
  <si>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</si>
  <si>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</si>
  <si>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</si>
  <si>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</si>
  <si>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</si>
  <si>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</si>
  <si>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</si>
  <si>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</si>
  <si>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</si>
  <si>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</si>
  <si>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</si>
  <si>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</si>
  <si>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</si>
  <si>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</si>
  <si>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</si>
  <si>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</si>
  <si>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</si>
  <si>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</si>
  <si>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</si>
  <si>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</si>
  <si>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</si>
  <si>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</si>
  <si>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</si>
  <si>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</si>
  <si>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</si>
  <si>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</si>
  <si>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</si>
  <si>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</si>
  <si>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</si>
  <si>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</si>
  <si>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</si>
  <si>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</si>
  <si>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</si>
  <si>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</si>
  <si>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</si>
  <si>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</si>
  <si>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</si>
  <si>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</si>
  <si>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</si>
  <si>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</si>
  <si>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</si>
  <si>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</si>
  <si>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</si>
  <si>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</si>
  <si>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</si>
  <si>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</si>
  <si>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</si>
  <si>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</si>
  <si>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</si>
  <si>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</si>
  <si>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</si>
  <si>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</si>
  <si>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</si>
  <si>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</si>
  <si>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</si>
  <si>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</si>
  <si>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</si>
  <si>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</si>
  <si>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</si>
  <si>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</si>
  <si>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</si>
  <si>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</si>
  <si>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</si>
  <si>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</si>
  <si>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</si>
  <si>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</si>
  <si>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</si>
  <si>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</si>
  <si>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</si>
  <si>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</si>
  <si>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</si>
  <si>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</si>
  <si>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</si>
  <si>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</si>
  <si>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</si>
  <si>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</si>
  <si>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</si>
  <si>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</si>
  <si>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</si>
  <si>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</si>
  <si>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</si>
  <si>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</si>
  <si>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</si>
  <si>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Голова правління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</si>
  <si>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</si>
  <si>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</si>
  <si>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</si>
  <si>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</si>
  <si>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>Адміністратор бази даних</t>
  </si>
  <si>
    <t>Голова Правління</t>
  </si>
  <si>
    <t>Когут Л.В.</t>
  </si>
  <si>
    <t>Головний інженер</t>
  </si>
  <si>
    <t>Код за класифікатором професії</t>
  </si>
  <si>
    <t>Робітник з благоустрою</t>
  </si>
  <si>
    <t>МСТ "Ялинка"</t>
  </si>
  <si>
    <t xml:space="preserve">Додаток </t>
  </si>
  <si>
    <t xml:space="preserve">                                                                                                                                                                                                  рішення Правління   </t>
  </si>
  <si>
    <t xml:space="preserve">                                                                                                                                                                                     протокол №   від                р.</t>
  </si>
  <si>
    <t>Тракторист</t>
  </si>
  <si>
    <t xml:space="preserve">                                                                                                                                                         місячний фонд заробітної плати -    69355,00 грн.</t>
  </si>
  <si>
    <t xml:space="preserve">                                                     Масиву садівничих товариств "Ялинка" на 2023 рік.                                 Штат в кількості-7,0 одиниць</t>
  </si>
  <si>
    <t>додаток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</si>
</sst>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9" x14ac:knownFonts="1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21" fillId="0" borderId="0" xfId="0" applyFont="1"/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0" fillId="0" borderId="14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4" fillId="0" borderId="0" xfId="0" applyFont="1"/>
    <xf numFmtId="0" fontId="17" fillId="0" borderId="0" xfId="0" applyFont="1"/>
    <xf numFmtId="0" fontId="0" fillId="0" borderId="19" xfId="0" applyBorder="1"/>
    <xf numFmtId="0" fontId="0" fillId="0" borderId="33" xfId="0" applyBorder="1"/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28" fillId="0" borderId="44" xfId="36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Font="1" applyBorder="1" applyAlignment="1">
      <alignment horizontal="center" vertical="top" wrapText="1"/>
    </xf>
    <xf numFmtId="0" fontId="28" fillId="0" borderId="45" xfId="36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wrapText="1"/>
    </xf>
    <xf numFmtId="0" fontId="5" fillId="0" borderId="23" xfId="0" applyFont="1" applyBorder="1" applyAlignment="1">
      <alignment wrapText="1"/>
    </xf>
    <xf numFmtId="0" fontId="3" fillId="0" borderId="65" xfId="0" applyFont="1" applyBorder="1" applyAlignment="1">
      <alignment vertical="top" wrapText="1"/>
    </xf>
    <xf numFmtId="0" fontId="3" fillId="0" borderId="66" xfId="0" applyFont="1" applyBorder="1" applyAlignment="1">
      <alignment vertical="top" wrapText="1"/>
    </xf>
    <xf numFmtId="0" fontId="5" fillId="0" borderId="23" xfId="0" applyFont="1" applyBorder="1" applyAlignment="1">
      <alignment horizontal="center" wrapText="1"/>
    </xf>
    <xf numFmtId="0" fontId="48" fillId="0" borderId="23" xfId="36" applyFont="1" applyBorder="1" applyAlignment="1">
      <alignment horizontal="left" wrapText="1"/>
    </xf>
    <xf numFmtId="0" fontId="2" fillId="0" borderId="19" xfId="0" applyFont="1" applyBorder="1" applyAlignment="1">
      <alignment horizontal="center" vertical="top" wrapText="1"/>
    </xf>
    <xf numFmtId="0" fontId="0" fillId="0" borderId="29" xfId="0" applyBorder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/>
    <xf numFmtId="0" fontId="2" fillId="0" borderId="36" xfId="0" applyFont="1" applyBorder="1" applyAlignment="1">
      <alignment horizontal="center" vertical="top" wrapText="1"/>
    </xf>
    <xf numFmtId="0" fontId="0" fillId="0" borderId="34" xfId="0" applyBorder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Border="1" applyAlignment="1">
      <alignment horizontal="left" vertical="top" wrapText="1"/>
    </xf>
    <xf numFmtId="0" fontId="0" fillId="0" borderId="33" xfId="0" applyBorder="1"/>
    <xf numFmtId="0" fontId="0" fillId="0" borderId="18" xfId="0" applyBorder="1"/>
    <xf numFmtId="0" fontId="26" fillId="0" borderId="0" xfId="0" applyFont="1" applyAlignment="1">
      <alignment horizontal="left" vertical="top"/>
    </xf>
    <xf numFmtId="0" fontId="28" fillId="0" borderId="45" xfId="36" applyFont="1" applyBorder="1" applyAlignment="1">
      <alignment horizontal="left" vertical="top" wrapText="1"/>
    </xf>
    <xf numFmtId="0" fontId="28" fillId="0" borderId="46" xfId="36" applyFont="1" applyBorder="1" applyAlignment="1">
      <alignment horizontal="left" vertical="top" wrapText="1"/>
    </xf>
    <xf numFmtId="0" fontId="3" fillId="0" borderId="48" xfId="0" applyFont="1" applyBorder="1" applyAlignment="1">
      <alignment horizontal="center" vertical="top"/>
    </xf>
    <xf numFmtId="0" fontId="3" fillId="0" borderId="54" xfId="0" applyFont="1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47" fillId="0" borderId="0" xfId="0" applyFont="1" applyAlignment="1">
      <alignment horizontal="left" vertical="top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3" fillId="0" borderId="18" xfId="0" applyFont="1" applyBorder="1"/>
    <xf numFmtId="0" fontId="5" fillId="0" borderId="23" xfId="0" applyFont="1" applyBorder="1" applyAlignment="1">
      <alignment horizontal="center" vertical="top"/>
    </xf>
    <xf numFmtId="0" fontId="28" fillId="0" borderId="62" xfId="36" applyFont="1" applyBorder="1" applyAlignment="1">
      <alignment horizontal="left" vertical="top" wrapText="1"/>
    </xf>
    <xf numFmtId="0" fontId="28" fillId="0" borderId="63" xfId="36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2" fillId="0" borderId="55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52" xfId="0" applyFont="1" applyBorder="1"/>
    <xf numFmtId="0" fontId="3" fillId="0" borderId="64" xfId="0" applyFont="1" applyBorder="1"/>
    <xf numFmtId="0" fontId="2" fillId="0" borderId="5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0" fillId="0" borderId="0" xfId="0" applyFont="1"/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01.01.201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A35" sqref="A35:J37"/>
    </sheetView>
  </sheetViews>
  <sheetFormatPr defaultColWidth="8.85546875" defaultRowHeight="15" x14ac:dyDescent="0.25"/>
  <cols>
    <col min="3" max="3" width="35.28515625" customWidth="1"/>
    <col min="4" max="4" width="23.7109375" customWidth="1"/>
    <col min="7" max="7" width="9.28515625" customWidth="1"/>
    <col min="8" max="8" width="10.42578125" customWidth="1"/>
    <col min="9" max="9" width="12.7109375" customWidth="1"/>
    <col min="10" max="10" width="20.85546875" customWidth="1"/>
  </cols>
  <sheetData>
    <row r="1" spans="1:10" ht="15.75" customHeight="1" x14ac:dyDescent="0.3">
      <c r="A1" s="96" t="s">
        <v>163</v>
      </c>
      <c r="B1" s="96"/>
      <c r="C1" s="96"/>
    </row>
    <row r="2" spans="1:10" ht="14.25" customHeight="1" x14ac:dyDescent="0.25">
      <c r="A2" s="97" t="s">
        <v>57</v>
      </c>
      <c r="B2" s="97"/>
      <c r="C2" s="97"/>
      <c r="H2" s="94" t="s">
        <v>59</v>
      </c>
      <c r="I2" s="30"/>
      <c r="J2" s="30"/>
    </row>
    <row r="3" spans="1:10" ht="16.5" x14ac:dyDescent="0.25">
      <c r="A3" s="98" t="s">
        <v>58</v>
      </c>
      <c r="B3" s="98"/>
      <c r="C3" s="98"/>
      <c r="H3" s="94" t="s">
        <v>60</v>
      </c>
      <c r="I3" s="30"/>
      <c r="J3" s="30"/>
    </row>
    <row r="4" spans="1:10" ht="17.25" x14ac:dyDescent="0.3">
      <c r="A4" s="99" t="s">
        <v>120</v>
      </c>
      <c r="B4" s="99"/>
      <c r="C4" s="99"/>
      <c r="H4" s="94" t="s">
        <v>65</v>
      </c>
      <c r="I4" s="30"/>
      <c r="J4" s="30"/>
    </row>
    <row r="5" spans="1:10" ht="12.75" customHeight="1" x14ac:dyDescent="0.25">
      <c r="A5" s="28"/>
      <c r="B5" s="28"/>
      <c r="H5" s="94" t="s">
        <v>61</v>
      </c>
      <c r="I5" s="30"/>
      <c r="J5" s="30"/>
    </row>
    <row r="6" spans="1:10" x14ac:dyDescent="0.25">
      <c r="A6" s="29" t="s">
        <v>161</v>
      </c>
      <c r="B6" s="29"/>
      <c r="H6" s="15" t="s">
        <v>62</v>
      </c>
      <c r="I6" s="15"/>
      <c r="J6" s="15"/>
    </row>
    <row r="7" spans="1:10" ht="12.75" customHeight="1" x14ac:dyDescent="0.25">
      <c r="H7" t="s">
        <v>164</v>
      </c>
    </row>
    <row r="8" spans="1:10" ht="13.5" customHeight="1" x14ac:dyDescent="0.25">
      <c r="A8" s="31" t="s">
        <v>162</v>
      </c>
      <c r="B8" s="31"/>
    </row>
    <row r="9" spans="1:10" ht="6" customHeight="1" thickBot="1" x14ac:dyDescent="0.3"/>
    <row r="10" spans="1:10" ht="27" customHeight="1" thickBot="1" x14ac:dyDescent="0.3">
      <c r="A10" s="121" t="s">
        <v>156</v>
      </c>
      <c r="B10" s="121"/>
      <c r="C10" s="121" t="s">
        <v>157</v>
      </c>
      <c r="D10" s="121"/>
      <c r="E10" s="122" t="s">
        <v>4</v>
      </c>
      <c r="F10" s="124" t="s">
        <v>160</v>
      </c>
      <c r="G10" s="88" t="s">
        <v>154</v>
      </c>
      <c r="H10" s="89" t="s">
        <v>153</v>
      </c>
      <c r="I10" s="119" t="s">
        <v>6</v>
      </c>
      <c r="J10" s="119" t="s">
        <v>7</v>
      </c>
    </row>
    <row r="11" spans="1:10" ht="30" customHeight="1" thickBot="1" x14ac:dyDescent="0.3">
      <c r="A11" s="91" t="s">
        <v>158</v>
      </c>
      <c r="B11" s="86" t="s">
        <v>152</v>
      </c>
      <c r="C11" s="86" t="s">
        <v>158</v>
      </c>
      <c r="D11" s="87" t="s">
        <v>159</v>
      </c>
      <c r="E11" s="123"/>
      <c r="F11" s="125"/>
      <c r="G11" s="90"/>
      <c r="H11" s="86"/>
      <c r="I11" s="120"/>
      <c r="J11" s="120"/>
    </row>
    <row r="12" spans="1:10" ht="16.5" thickTop="1" thickBot="1" x14ac:dyDescent="0.3">
      <c r="A12" s="92"/>
      <c r="B12" s="95">
        <v>1</v>
      </c>
      <c r="C12" s="7" t="s">
        <v>8</v>
      </c>
      <c r="D12" s="8">
        <v>1314</v>
      </c>
      <c r="E12" s="9">
        <v>1</v>
      </c>
      <c r="F12" s="9">
        <v>5000</v>
      </c>
      <c r="G12" s="25"/>
      <c r="H12" s="9"/>
      <c r="I12" s="9">
        <f t="shared" ref="I12:I34" si="0">E12*(F12+H12)</f>
        <v>5000</v>
      </c>
      <c r="J12" s="10"/>
    </row>
    <row r="13" spans="1:10" ht="15.75" thickBot="1" x14ac:dyDescent="0.3">
      <c r="A13" s="93"/>
      <c r="B13" s="11"/>
      <c r="C13" s="19" t="s">
        <v>10</v>
      </c>
      <c r="D13" s="17">
        <v>1231</v>
      </c>
      <c r="E13" s="17">
        <v>1</v>
      </c>
      <c r="F13" s="17">
        <v>4500</v>
      </c>
      <c r="G13" s="25"/>
      <c r="H13" s="12"/>
      <c r="I13" s="9">
        <f t="shared" si="0"/>
        <v>4500</v>
      </c>
      <c r="J13" s="18"/>
    </row>
    <row r="14" spans="1:10" ht="15.75" thickBot="1" x14ac:dyDescent="0.3">
      <c r="A14" s="93"/>
      <c r="B14" s="11"/>
      <c r="C14" s="24" t="s">
        <v>12</v>
      </c>
      <c r="D14" s="23" t="s">
        <v>13</v>
      </c>
      <c r="E14" s="23">
        <v>1</v>
      </c>
      <c r="F14" s="23">
        <v>3600</v>
      </c>
      <c r="G14" s="25"/>
      <c r="H14" s="25"/>
      <c r="I14" s="9">
        <f t="shared" si="0"/>
        <v>3600</v>
      </c>
      <c r="J14" s="26"/>
    </row>
    <row r="15" spans="1:10" ht="15.75" thickBot="1" x14ac:dyDescent="0.3">
      <c r="A15" s="93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0" ht="15.75" thickBot="1" x14ac:dyDescent="0.3">
      <c r="A16" s="93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.75" thickBot="1" x14ac:dyDescent="0.3">
      <c r="A17" s="93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 x14ac:dyDescent="0.3">
      <c r="A18" s="93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.75" thickBot="1" x14ac:dyDescent="0.3">
      <c r="A19" s="93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.75" thickBot="1" x14ac:dyDescent="0.3">
      <c r="A20" s="93"/>
      <c r="B20" s="11"/>
      <c r="C20" s="7" t="s">
        <v>39</v>
      </c>
      <c r="D20" s="8" t="s">
        <v>40</v>
      </c>
      <c r="E20" s="9">
        <v>1</v>
      </c>
      <c r="F20" s="9">
        <v>1550</v>
      </c>
      <c r="G20" s="9"/>
      <c r="H20" s="9">
        <v>1250</v>
      </c>
      <c r="I20" s="9">
        <f t="shared" si="0"/>
        <v>2800</v>
      </c>
      <c r="J20" s="10"/>
      <c r="M20" s="9">
        <v>2800</v>
      </c>
      <c r="N20">
        <f>M20-1550</f>
        <v>1250</v>
      </c>
    </row>
    <row r="21" spans="1:14" ht="15.75" thickBot="1" x14ac:dyDescent="0.3">
      <c r="A21" s="93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.75" thickBot="1" x14ac:dyDescent="0.3">
      <c r="A22" s="93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.75" thickBot="1" x14ac:dyDescent="0.3">
      <c r="A23" s="93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26"/>
      <c r="M23" s="9">
        <v>1550</v>
      </c>
      <c r="N23">
        <f>M23-1550</f>
        <v>0</v>
      </c>
    </row>
    <row r="24" spans="1:14" ht="15.75" thickBot="1" x14ac:dyDescent="0.3">
      <c r="A24" s="93"/>
      <c r="B24" s="11"/>
      <c r="C24" s="7" t="s">
        <v>27</v>
      </c>
      <c r="D24" s="9" t="s">
        <v>28</v>
      </c>
      <c r="E24" s="23">
        <v>1</v>
      </c>
      <c r="F24" s="9">
        <v>1550</v>
      </c>
      <c r="G24" s="9"/>
      <c r="H24" s="9">
        <v>450</v>
      </c>
      <c r="I24" s="9">
        <f t="shared" si="0"/>
        <v>2000</v>
      </c>
      <c r="J24" s="22"/>
      <c r="M24" s="25">
        <v>2000</v>
      </c>
      <c r="N24">
        <f>M24-1550</f>
        <v>450</v>
      </c>
    </row>
    <row r="25" spans="1:14" ht="15.75" thickBot="1" x14ac:dyDescent="0.3">
      <c r="A25" s="93"/>
      <c r="B25" s="11"/>
      <c r="C25" s="32" t="s">
        <v>51</v>
      </c>
      <c r="D25" s="25" t="s">
        <v>144</v>
      </c>
      <c r="E25" s="25">
        <v>1</v>
      </c>
      <c r="F25" s="25">
        <v>1800</v>
      </c>
      <c r="G25" s="25"/>
      <c r="H25" s="25"/>
      <c r="I25" s="9">
        <f t="shared" si="0"/>
        <v>1800</v>
      </c>
      <c r="J25" s="22"/>
    </row>
    <row r="26" spans="1:14" ht="15.75" thickBot="1" x14ac:dyDescent="0.3">
      <c r="A26" s="93"/>
      <c r="B26" s="11"/>
      <c r="C26" s="13" t="s">
        <v>31</v>
      </c>
      <c r="D26" s="9" t="s">
        <v>32</v>
      </c>
      <c r="E26" s="74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74">
        <v>2800</v>
      </c>
      <c r="N26">
        <f>M26-1250</f>
        <v>1550</v>
      </c>
    </row>
    <row r="27" spans="1:14" ht="15.75" thickBot="1" x14ac:dyDescent="0.3">
      <c r="A27" s="93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.75" thickBot="1" x14ac:dyDescent="0.3">
      <c r="A28" s="93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.75" thickBot="1" x14ac:dyDescent="0.3">
      <c r="A29" s="93"/>
      <c r="B29" s="11"/>
      <c r="C29" s="32" t="s">
        <v>34</v>
      </c>
      <c r="D29" s="9" t="s">
        <v>32</v>
      </c>
      <c r="E29" s="25">
        <v>1</v>
      </c>
      <c r="F29" s="25">
        <v>2800</v>
      </c>
      <c r="G29" s="25"/>
      <c r="H29" s="25"/>
      <c r="I29" s="9">
        <f t="shared" si="0"/>
        <v>2800</v>
      </c>
      <c r="J29" s="33"/>
    </row>
    <row r="30" spans="1:14" ht="15.75" thickBot="1" x14ac:dyDescent="0.3">
      <c r="A30" s="93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.75" thickBot="1" x14ac:dyDescent="0.3">
      <c r="A31" s="93"/>
      <c r="B31" s="11"/>
      <c r="C31" s="32" t="s">
        <v>37</v>
      </c>
      <c r="D31" s="25" t="s">
        <v>145</v>
      </c>
      <c r="E31" s="25">
        <v>1</v>
      </c>
      <c r="F31" s="25">
        <v>3800</v>
      </c>
      <c r="G31" s="25"/>
      <c r="H31" s="25"/>
      <c r="I31" s="9">
        <f t="shared" si="0"/>
        <v>3800</v>
      </c>
      <c r="J31" s="33"/>
    </row>
    <row r="32" spans="1:14" ht="15.75" thickBot="1" x14ac:dyDescent="0.3">
      <c r="A32" s="93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.75" thickBot="1" x14ac:dyDescent="0.3">
      <c r="A33" s="93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 x14ac:dyDescent="0.3">
      <c r="A34" s="93"/>
      <c r="B34" s="6"/>
      <c r="C34" s="32" t="s">
        <v>43</v>
      </c>
      <c r="D34" s="25">
        <v>4222</v>
      </c>
      <c r="E34" s="25">
        <v>1</v>
      </c>
      <c r="F34" s="25">
        <v>1450</v>
      </c>
      <c r="G34" s="25"/>
      <c r="H34" s="25"/>
      <c r="I34" s="25">
        <f t="shared" si="0"/>
        <v>1450</v>
      </c>
      <c r="J34" s="33"/>
    </row>
    <row r="35" spans="1:10" ht="27" customHeight="1" thickTop="1" thickBot="1" x14ac:dyDescent="0.3">
      <c r="A35" s="100"/>
      <c r="B35" s="101" t="s">
        <v>46</v>
      </c>
      <c r="C35" s="102"/>
      <c r="D35" s="103"/>
      <c r="E35" s="103">
        <f>SUM(E12:E34)</f>
        <v>40</v>
      </c>
      <c r="F35" s="103"/>
      <c r="G35" s="103"/>
      <c r="H35" s="103"/>
      <c r="I35" s="104">
        <f>SUM(I12:I34)</f>
        <v>109650</v>
      </c>
      <c r="J35" s="105"/>
    </row>
    <row r="36" spans="1:10" ht="15.75" thickTop="1" x14ac:dyDescent="0.25">
      <c r="B36" s="14" t="s">
        <v>47</v>
      </c>
    </row>
    <row r="37" spans="1:10" ht="12" customHeight="1" x14ac:dyDescent="0.25">
      <c r="B37" s="14"/>
    </row>
    <row r="38" spans="1:10" ht="15.75" x14ac:dyDescent="0.25">
      <c r="B38" s="51" t="s">
        <v>165</v>
      </c>
      <c r="C38" s="82"/>
      <c r="D38" s="82"/>
      <c r="E38" s="82"/>
      <c r="F38" s="82"/>
    </row>
    <row r="39" spans="1:10" ht="12.75" customHeight="1" x14ac:dyDescent="0.25">
      <c r="B39" s="14"/>
    </row>
    <row r="40" spans="1:10" ht="15.75" x14ac:dyDescent="0.25">
      <c r="B40" s="16" t="s">
        <v>166</v>
      </c>
    </row>
    <row r="41" spans="1:10" ht="13.5" customHeight="1" x14ac:dyDescent="0.25">
      <c r="B41" s="16"/>
    </row>
    <row r="42" spans="1:10" ht="15.75" x14ac:dyDescent="0.25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12" workbookViewId="0">
      <selection activeCell="F26" sqref="F26"/>
    </sheetView>
  </sheetViews>
  <sheetFormatPr defaultColWidth="8.85546875" defaultRowHeight="15" x14ac:dyDescent="0.25"/>
  <cols>
    <col min="2" max="2" width="41.7109375" customWidth="1"/>
    <col min="3" max="3" width="28.28515625" customWidth="1"/>
    <col min="6" max="6" width="11.42578125" customWidth="1"/>
    <col min="8" max="8" width="50.140625" customWidth="1"/>
  </cols>
  <sheetData>
    <row r="1" spans="1:8" x14ac:dyDescent="0.25">
      <c r="B1" s="28" t="s">
        <v>57</v>
      </c>
      <c r="H1" s="30" t="s">
        <v>59</v>
      </c>
    </row>
    <row r="2" spans="1:8" x14ac:dyDescent="0.25">
      <c r="B2" s="29" t="s">
        <v>58</v>
      </c>
      <c r="H2" s="30" t="s">
        <v>60</v>
      </c>
    </row>
    <row r="3" spans="1:8" x14ac:dyDescent="0.25">
      <c r="B3" s="1" t="s">
        <v>120</v>
      </c>
      <c r="H3" s="30" t="s">
        <v>65</v>
      </c>
    </row>
    <row r="4" spans="1:8" x14ac:dyDescent="0.25">
      <c r="A4" s="28"/>
      <c r="H4" s="30" t="s">
        <v>61</v>
      </c>
    </row>
    <row r="5" spans="1:8" x14ac:dyDescent="0.25">
      <c r="A5" s="29"/>
      <c r="H5" s="15" t="s">
        <v>62</v>
      </c>
    </row>
    <row r="6" spans="1:8" x14ac:dyDescent="0.25">
      <c r="H6" t="s">
        <v>100</v>
      </c>
    </row>
    <row r="7" spans="1:8" x14ac:dyDescent="0.25">
      <c r="A7" s="31" t="s">
        <v>64</v>
      </c>
    </row>
    <row r="9" spans="1:8" x14ac:dyDescent="0.25">
      <c r="B9" s="27"/>
      <c r="C9" s="27" t="s">
        <v>0</v>
      </c>
    </row>
    <row r="10" spans="1:8" ht="15.75" thickBot="1" x14ac:dyDescent="0.3">
      <c r="A10" s="2"/>
    </row>
    <row r="11" spans="1:8" ht="65.25" thickTop="1" thickBot="1" x14ac:dyDescent="0.3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6.5" thickTop="1" thickBot="1" x14ac:dyDescent="0.3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.75" thickBot="1" x14ac:dyDescent="0.3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.75" thickBot="1" x14ac:dyDescent="0.3">
      <c r="A14" s="20">
        <f t="shared" si="1"/>
        <v>3</v>
      </c>
      <c r="B14" s="24" t="s">
        <v>12</v>
      </c>
      <c r="C14" s="23" t="s">
        <v>13</v>
      </c>
      <c r="D14" s="23">
        <v>1</v>
      </c>
      <c r="E14" s="23">
        <v>3600</v>
      </c>
      <c r="F14" s="25"/>
      <c r="G14" s="9">
        <f t="shared" si="0"/>
        <v>3600</v>
      </c>
      <c r="H14" s="26" t="s">
        <v>14</v>
      </c>
    </row>
    <row r="15" spans="1:8" ht="15.75" thickBot="1" x14ac:dyDescent="0.3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.75" thickBot="1" x14ac:dyDescent="0.3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.75" thickBot="1" x14ac:dyDescent="0.3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 x14ac:dyDescent="0.3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.75" thickBot="1" x14ac:dyDescent="0.3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.75" thickBot="1" x14ac:dyDescent="0.3">
      <c r="A20" s="20">
        <f t="shared" si="1"/>
        <v>9</v>
      </c>
      <c r="B20" s="7" t="s">
        <v>39</v>
      </c>
      <c r="C20" s="8" t="s">
        <v>40</v>
      </c>
      <c r="D20" s="9">
        <v>1</v>
      </c>
      <c r="E20" s="9">
        <v>1550</v>
      </c>
      <c r="F20" s="9">
        <v>1250</v>
      </c>
      <c r="G20" s="9">
        <f t="shared" si="0"/>
        <v>2800</v>
      </c>
      <c r="H20" s="10" t="s">
        <v>26</v>
      </c>
      <c r="K20" s="9">
        <v>2800</v>
      </c>
      <c r="L20">
        <f>K20-1550</f>
        <v>1250</v>
      </c>
    </row>
    <row r="21" spans="1:12" ht="15.75" thickBot="1" x14ac:dyDescent="0.3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.75" thickBot="1" x14ac:dyDescent="0.3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.75" thickBot="1" x14ac:dyDescent="0.3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26" t="s">
        <v>56</v>
      </c>
      <c r="K23" s="9">
        <v>1550</v>
      </c>
      <c r="L23">
        <f>K23-1550</f>
        <v>0</v>
      </c>
    </row>
    <row r="24" spans="1:12" ht="15.75" thickBot="1" x14ac:dyDescent="0.3">
      <c r="A24" s="20">
        <f t="shared" si="1"/>
        <v>13</v>
      </c>
      <c r="B24" s="7" t="s">
        <v>27</v>
      </c>
      <c r="C24" s="9" t="s">
        <v>28</v>
      </c>
      <c r="D24" s="23">
        <v>1</v>
      </c>
      <c r="E24" s="9">
        <v>1550</v>
      </c>
      <c r="F24" s="9">
        <v>450</v>
      </c>
      <c r="G24" s="9">
        <f t="shared" si="0"/>
        <v>2000</v>
      </c>
      <c r="H24" s="22" t="s">
        <v>55</v>
      </c>
      <c r="K24" s="25">
        <v>2000</v>
      </c>
      <c r="L24">
        <f>K24-1550</f>
        <v>450</v>
      </c>
    </row>
    <row r="25" spans="1:12" ht="15.75" thickBot="1" x14ac:dyDescent="0.3">
      <c r="A25" s="21">
        <f t="shared" si="1"/>
        <v>14</v>
      </c>
      <c r="B25" s="32" t="s">
        <v>51</v>
      </c>
      <c r="C25" s="25" t="s">
        <v>144</v>
      </c>
      <c r="D25" s="25">
        <v>1</v>
      </c>
      <c r="E25" s="25">
        <v>1800</v>
      </c>
      <c r="F25" s="25"/>
      <c r="G25" s="9">
        <f t="shared" si="0"/>
        <v>1800</v>
      </c>
      <c r="H25" s="22" t="s">
        <v>54</v>
      </c>
    </row>
    <row r="26" spans="1:12" ht="60.75" thickBot="1" x14ac:dyDescent="0.3">
      <c r="A26" s="11">
        <f t="shared" si="1"/>
        <v>15</v>
      </c>
      <c r="B26" s="13" t="s">
        <v>31</v>
      </c>
      <c r="C26" s="9" t="s">
        <v>32</v>
      </c>
      <c r="D26" s="74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74">
        <v>2800</v>
      </c>
      <c r="L26">
        <f>K26-1250</f>
        <v>1550</v>
      </c>
    </row>
    <row r="27" spans="1:12" ht="15.75" thickBot="1" x14ac:dyDescent="0.3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30.75" thickBot="1" x14ac:dyDescent="0.3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.75" thickBot="1" x14ac:dyDescent="0.3">
      <c r="A29" s="20">
        <f t="shared" si="1"/>
        <v>18</v>
      </c>
      <c r="B29" s="32" t="s">
        <v>34</v>
      </c>
      <c r="C29" s="9" t="s">
        <v>32</v>
      </c>
      <c r="D29" s="25">
        <v>1</v>
      </c>
      <c r="E29" s="25">
        <v>2800</v>
      </c>
      <c r="F29" s="25"/>
      <c r="G29" s="9">
        <f t="shared" si="0"/>
        <v>2800</v>
      </c>
      <c r="H29" s="33" t="s">
        <v>35</v>
      </c>
    </row>
    <row r="30" spans="1:12" ht="15.75" thickBot="1" x14ac:dyDescent="0.3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.75" thickBot="1" x14ac:dyDescent="0.3">
      <c r="A31" s="20">
        <f t="shared" si="1"/>
        <v>20</v>
      </c>
      <c r="B31" s="32" t="s">
        <v>37</v>
      </c>
      <c r="C31" s="25" t="s">
        <v>145</v>
      </c>
      <c r="D31" s="25">
        <v>1</v>
      </c>
      <c r="E31" s="25">
        <v>3800</v>
      </c>
      <c r="F31" s="25"/>
      <c r="G31" s="9">
        <f t="shared" si="0"/>
        <v>3800</v>
      </c>
      <c r="H31" s="33" t="s">
        <v>38</v>
      </c>
    </row>
    <row r="32" spans="1:12" ht="15.75" thickBot="1" x14ac:dyDescent="0.3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.75" thickBot="1" x14ac:dyDescent="0.3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.75" thickBot="1" x14ac:dyDescent="0.3">
      <c r="A34" s="21">
        <f t="shared" si="1"/>
        <v>23</v>
      </c>
      <c r="B34" s="32" t="s">
        <v>43</v>
      </c>
      <c r="C34" s="25">
        <v>4222</v>
      </c>
      <c r="D34" s="25">
        <v>1</v>
      </c>
      <c r="E34" s="25">
        <v>1450</v>
      </c>
      <c r="F34" s="25"/>
      <c r="G34" s="25">
        <f t="shared" si="0"/>
        <v>1450</v>
      </c>
      <c r="H34" s="33" t="s">
        <v>44</v>
      </c>
    </row>
    <row r="35" spans="1:8" ht="15.75" thickBot="1" x14ac:dyDescent="0.3"/>
    <row r="36" spans="1:8" x14ac:dyDescent="0.25">
      <c r="A36" s="128" t="s">
        <v>46</v>
      </c>
      <c r="B36" s="130"/>
      <c r="C36" s="132"/>
      <c r="D36" s="132">
        <f>SUM(D12:D34)</f>
        <v>40</v>
      </c>
      <c r="E36" s="132"/>
      <c r="F36" s="70"/>
      <c r="G36" s="134">
        <f>SUM(G12:G34)</f>
        <v>109650</v>
      </c>
      <c r="H36" s="126"/>
    </row>
    <row r="37" spans="1:8" ht="15.75" thickBot="1" x14ac:dyDescent="0.3">
      <c r="A37" s="129"/>
      <c r="B37" s="131"/>
      <c r="C37" s="133"/>
      <c r="D37" s="133"/>
      <c r="E37" s="133"/>
      <c r="F37" s="71"/>
      <c r="G37" s="135"/>
      <c r="H37" s="127"/>
    </row>
    <row r="38" spans="1:8" x14ac:dyDescent="0.25">
      <c r="A38" s="14"/>
    </row>
    <row r="39" spans="1:8" x14ac:dyDescent="0.25">
      <c r="A39" s="14" t="s">
        <v>47</v>
      </c>
    </row>
    <row r="40" spans="1:8" x14ac:dyDescent="0.25">
      <c r="A40" s="15"/>
    </row>
    <row r="41" spans="1:8" ht="15.75" x14ac:dyDescent="0.25">
      <c r="A41" s="16" t="s">
        <v>48</v>
      </c>
    </row>
    <row r="42" spans="1:8" ht="15.75" x14ac:dyDescent="0.25">
      <c r="A42" s="16"/>
    </row>
    <row r="43" spans="1:8" ht="15.75" x14ac:dyDescent="0.25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7" zoomScale="95" zoomScaleNormal="95" workbookViewId="0">
      <selection activeCell="H27" sqref="H27"/>
    </sheetView>
  </sheetViews>
  <sheetFormatPr defaultColWidth="8.85546875" defaultRowHeight="15" x14ac:dyDescent="0.25"/>
  <cols>
    <col min="1" max="1" width="7.85546875" customWidth="1"/>
    <col min="2" max="2" width="27" customWidth="1"/>
    <col min="3" max="3" width="20.28515625" style="1" customWidth="1"/>
    <col min="4" max="4" width="17.28515625" style="1" customWidth="1"/>
    <col min="5" max="5" width="16.85546875" style="1" customWidth="1"/>
    <col min="6" max="6" width="14.140625" style="1" customWidth="1"/>
    <col min="7" max="7" width="14.42578125" style="1" customWidth="1"/>
    <col min="8" max="8" width="41.140625" customWidth="1"/>
  </cols>
  <sheetData>
    <row r="1" spans="1:11" ht="15.75" x14ac:dyDescent="0.25">
      <c r="H1" s="16" t="s">
        <v>78</v>
      </c>
    </row>
    <row r="2" spans="1:11" ht="15.75" x14ac:dyDescent="0.25">
      <c r="A2" s="42" t="s">
        <v>66</v>
      </c>
      <c r="B2" s="42"/>
      <c r="G2" s="43"/>
      <c r="H2" s="47" t="s">
        <v>102</v>
      </c>
    </row>
    <row r="3" spans="1:11" ht="31.5" customHeight="1" x14ac:dyDescent="0.25">
      <c r="G3" s="43"/>
      <c r="H3" s="47" t="s">
        <v>103</v>
      </c>
    </row>
    <row r="4" spans="1:11" ht="15.75" x14ac:dyDescent="0.25">
      <c r="A4" s="16" t="s">
        <v>101</v>
      </c>
      <c r="G4" s="43"/>
      <c r="H4" s="46" t="s">
        <v>79</v>
      </c>
    </row>
    <row r="5" spans="1:11" ht="15.75" x14ac:dyDescent="0.25">
      <c r="G5" s="44"/>
      <c r="H5" t="s">
        <v>100</v>
      </c>
    </row>
    <row r="6" spans="1:11" ht="18.75" x14ac:dyDescent="0.3">
      <c r="A6" s="35"/>
      <c r="B6" s="35"/>
      <c r="C6" s="35" t="s">
        <v>0</v>
      </c>
      <c r="G6" s="45"/>
    </row>
    <row r="7" spans="1:11" ht="6" customHeight="1" thickBot="1" x14ac:dyDescent="0.3">
      <c r="A7" s="37"/>
      <c r="G7" s="43"/>
    </row>
    <row r="8" spans="1:11" ht="54.75" customHeight="1" thickTop="1" thickBot="1" x14ac:dyDescent="0.3">
      <c r="A8" s="38" t="s">
        <v>1</v>
      </c>
      <c r="B8" s="39" t="s">
        <v>2</v>
      </c>
      <c r="C8" s="39" t="s">
        <v>50</v>
      </c>
      <c r="D8" s="39" t="s">
        <v>4</v>
      </c>
      <c r="E8" s="39" t="s">
        <v>5</v>
      </c>
      <c r="F8" s="39" t="s">
        <v>146</v>
      </c>
      <c r="G8" s="39" t="s">
        <v>6</v>
      </c>
      <c r="H8" s="40" t="s">
        <v>7</v>
      </c>
    </row>
    <row r="9" spans="1:11" ht="16.5" thickTop="1" thickBot="1" x14ac:dyDescent="0.3">
      <c r="A9" s="41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.75" thickBot="1" x14ac:dyDescent="0.3">
      <c r="A10" s="41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.75" thickBot="1" x14ac:dyDescent="0.3">
      <c r="A11" s="41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.75" thickBot="1" x14ac:dyDescent="0.3">
      <c r="A12" s="41">
        <f t="shared" si="0"/>
        <v>4</v>
      </c>
      <c r="B12" s="7" t="s">
        <v>86</v>
      </c>
      <c r="C12" s="9" t="s">
        <v>99</v>
      </c>
      <c r="D12" s="9">
        <v>1</v>
      </c>
      <c r="E12" s="9">
        <v>2100</v>
      </c>
      <c r="F12" s="9"/>
      <c r="G12" s="9">
        <f>E12*D12</f>
        <v>2100</v>
      </c>
      <c r="H12" s="10" t="s">
        <v>87</v>
      </c>
    </row>
    <row r="13" spans="1:11" ht="33" customHeight="1" thickBot="1" x14ac:dyDescent="0.3">
      <c r="A13" s="41">
        <f t="shared" si="0"/>
        <v>5</v>
      </c>
      <c r="B13" s="7" t="s">
        <v>31</v>
      </c>
      <c r="C13" s="9" t="s">
        <v>32</v>
      </c>
      <c r="D13" s="9">
        <v>4</v>
      </c>
      <c r="E13" s="9">
        <v>2000</v>
      </c>
      <c r="F13" s="9">
        <f>K13</f>
        <v>800</v>
      </c>
      <c r="G13" s="9">
        <f>D13*(E13+F13)</f>
        <v>11200</v>
      </c>
      <c r="H13" s="10" t="s">
        <v>142</v>
      </c>
      <c r="J13" s="9">
        <v>2800</v>
      </c>
      <c r="K13">
        <f>J13-2000</f>
        <v>800</v>
      </c>
    </row>
    <row r="14" spans="1:11" ht="30" customHeight="1" thickBot="1" x14ac:dyDescent="0.3">
      <c r="A14" s="41">
        <f t="shared" si="0"/>
        <v>6</v>
      </c>
      <c r="B14" s="7" t="s">
        <v>31</v>
      </c>
      <c r="C14" s="9" t="s">
        <v>32</v>
      </c>
      <c r="D14" s="9">
        <v>1</v>
      </c>
      <c r="E14" s="9">
        <v>2000</v>
      </c>
      <c r="F14" s="9">
        <f>K14</f>
        <v>500</v>
      </c>
      <c r="G14" s="9">
        <f>D14*(E14+F14)</f>
        <v>2500</v>
      </c>
      <c r="H14" s="10" t="s">
        <v>95</v>
      </c>
      <c r="J14" s="9">
        <v>2500</v>
      </c>
      <c r="K14">
        <f>J14-2000</f>
        <v>500</v>
      </c>
    </row>
    <row r="15" spans="1:11" ht="30" customHeight="1" thickBot="1" x14ac:dyDescent="0.3">
      <c r="A15" s="41">
        <f t="shared" si="0"/>
        <v>7</v>
      </c>
      <c r="B15" s="7" t="s">
        <v>31</v>
      </c>
      <c r="C15" s="9" t="s">
        <v>32</v>
      </c>
      <c r="D15" s="9">
        <v>1</v>
      </c>
      <c r="E15" s="9">
        <v>2000</v>
      </c>
      <c r="F15" s="9">
        <f>K15</f>
        <v>300</v>
      </c>
      <c r="G15" s="9">
        <f>D15*(E15+F15)</f>
        <v>2300</v>
      </c>
      <c r="H15" s="10" t="s">
        <v>96</v>
      </c>
      <c r="J15" s="9">
        <v>2300</v>
      </c>
      <c r="K15">
        <f>J15-2000</f>
        <v>300</v>
      </c>
    </row>
    <row r="16" spans="1:11" ht="33" customHeight="1" thickBot="1" x14ac:dyDescent="0.3">
      <c r="A16" s="41">
        <f t="shared" si="0"/>
        <v>8</v>
      </c>
      <c r="B16" s="7" t="s">
        <v>31</v>
      </c>
      <c r="C16" s="9" t="s">
        <v>32</v>
      </c>
      <c r="D16" s="9">
        <v>1</v>
      </c>
      <c r="E16" s="9">
        <v>2000</v>
      </c>
      <c r="F16" s="9"/>
      <c r="G16" s="9">
        <f>D16*(E16+F16)</f>
        <v>2000</v>
      </c>
      <c r="H16" s="10" t="s">
        <v>94</v>
      </c>
      <c r="J16" s="9">
        <v>2000</v>
      </c>
      <c r="K16">
        <f>J16-2000</f>
        <v>0</v>
      </c>
    </row>
    <row r="17" spans="1:11" ht="15.75" thickBot="1" x14ac:dyDescent="0.3">
      <c r="A17" s="41">
        <f t="shared" si="0"/>
        <v>9</v>
      </c>
      <c r="B17" s="7" t="s">
        <v>34</v>
      </c>
      <c r="C17" s="9" t="s">
        <v>32</v>
      </c>
      <c r="D17" s="9">
        <v>3</v>
      </c>
      <c r="E17" s="9">
        <v>2800</v>
      </c>
      <c r="F17" s="9"/>
      <c r="G17" s="9">
        <f>E17*D17</f>
        <v>8400</v>
      </c>
      <c r="H17" s="10" t="s">
        <v>93</v>
      </c>
    </row>
    <row r="18" spans="1:11" ht="30.75" thickBot="1" x14ac:dyDescent="0.3">
      <c r="A18" s="41">
        <f t="shared" si="0"/>
        <v>10</v>
      </c>
      <c r="B18" s="7" t="s">
        <v>69</v>
      </c>
      <c r="C18" s="9" t="s">
        <v>32</v>
      </c>
      <c r="D18" s="9">
        <v>1</v>
      </c>
      <c r="E18" s="9">
        <v>2800</v>
      </c>
      <c r="F18" s="9"/>
      <c r="G18" s="9">
        <f>E18*D18</f>
        <v>2800</v>
      </c>
      <c r="H18" s="10" t="s">
        <v>70</v>
      </c>
    </row>
    <row r="19" spans="1:11" ht="29.25" customHeight="1" thickBot="1" x14ac:dyDescent="0.3">
      <c r="A19" s="41">
        <f t="shared" si="0"/>
        <v>11</v>
      </c>
      <c r="B19" s="22" t="s">
        <v>90</v>
      </c>
      <c r="C19" s="9" t="s">
        <v>32</v>
      </c>
      <c r="D19" s="23">
        <v>1</v>
      </c>
      <c r="E19" s="23">
        <v>2000</v>
      </c>
      <c r="F19" s="25">
        <f>K19</f>
        <v>800</v>
      </c>
      <c r="G19" s="9">
        <f>D19*(E19+F19)</f>
        <v>2800</v>
      </c>
      <c r="H19" s="48" t="s">
        <v>71</v>
      </c>
      <c r="J19" s="23">
        <v>2800</v>
      </c>
      <c r="K19">
        <f>J19-2000</f>
        <v>800</v>
      </c>
    </row>
    <row r="20" spans="1:11" ht="30" customHeight="1" thickBot="1" x14ac:dyDescent="0.3">
      <c r="A20" s="41">
        <f t="shared" si="0"/>
        <v>12</v>
      </c>
      <c r="B20" s="22" t="s">
        <v>90</v>
      </c>
      <c r="C20" s="9" t="s">
        <v>32</v>
      </c>
      <c r="D20" s="23">
        <v>3</v>
      </c>
      <c r="E20" s="23">
        <v>2000</v>
      </c>
      <c r="F20" s="25">
        <f>K20</f>
        <v>500</v>
      </c>
      <c r="G20" s="9">
        <f>D20*(E20+F20)</f>
        <v>7500</v>
      </c>
      <c r="H20" s="49" t="s">
        <v>91</v>
      </c>
      <c r="J20" s="23">
        <v>2500</v>
      </c>
      <c r="K20">
        <f>J20-2000</f>
        <v>500</v>
      </c>
    </row>
    <row r="21" spans="1:11" ht="31.5" customHeight="1" thickBot="1" x14ac:dyDescent="0.3">
      <c r="A21" s="41">
        <f t="shared" si="0"/>
        <v>13</v>
      </c>
      <c r="B21" s="22" t="s">
        <v>90</v>
      </c>
      <c r="C21" s="9" t="s">
        <v>32</v>
      </c>
      <c r="D21" s="23">
        <v>1</v>
      </c>
      <c r="E21" s="9">
        <v>2000</v>
      </c>
      <c r="F21" s="25"/>
      <c r="G21" s="9">
        <f>D21*(E21+F21)</f>
        <v>2000</v>
      </c>
      <c r="H21" s="49" t="s">
        <v>92</v>
      </c>
      <c r="J21" s="9">
        <v>2000</v>
      </c>
      <c r="K21">
        <f>J21-2000</f>
        <v>0</v>
      </c>
    </row>
    <row r="22" spans="1:11" ht="30" customHeight="1" thickBot="1" x14ac:dyDescent="0.3">
      <c r="A22" s="41">
        <f t="shared" si="0"/>
        <v>14</v>
      </c>
      <c r="B22" s="7" t="s">
        <v>41</v>
      </c>
      <c r="C22" s="9">
        <v>3119</v>
      </c>
      <c r="D22" s="9">
        <v>1</v>
      </c>
      <c r="E22" s="9">
        <v>1600</v>
      </c>
      <c r="F22" s="9"/>
      <c r="G22" s="9">
        <f>E22*D22</f>
        <v>1600</v>
      </c>
      <c r="H22" s="10" t="s">
        <v>76</v>
      </c>
    </row>
    <row r="23" spans="1:11" ht="45.75" thickBot="1" x14ac:dyDescent="0.3">
      <c r="A23" s="41">
        <f t="shared" si="0"/>
        <v>15</v>
      </c>
      <c r="B23" s="7" t="s">
        <v>72</v>
      </c>
      <c r="C23" s="8">
        <v>3450</v>
      </c>
      <c r="D23" s="9">
        <v>1</v>
      </c>
      <c r="E23" s="9">
        <v>2800</v>
      </c>
      <c r="F23" s="9"/>
      <c r="G23" s="9">
        <f>E23*D23</f>
        <v>2800</v>
      </c>
      <c r="H23" s="10" t="s">
        <v>73</v>
      </c>
    </row>
    <row r="24" spans="1:11" ht="15.75" thickBot="1" x14ac:dyDescent="0.3">
      <c r="A24" s="41">
        <f t="shared" si="0"/>
        <v>16</v>
      </c>
      <c r="B24" s="7" t="s">
        <v>97</v>
      </c>
      <c r="C24" s="8">
        <v>9333</v>
      </c>
      <c r="D24" s="9">
        <v>1</v>
      </c>
      <c r="E24" s="9">
        <v>1600</v>
      </c>
      <c r="F24" s="9"/>
      <c r="G24" s="9">
        <f>E24*D24</f>
        <v>1600</v>
      </c>
      <c r="H24" s="10" t="s">
        <v>98</v>
      </c>
    </row>
    <row r="25" spans="1:11" ht="15.75" thickBot="1" x14ac:dyDescent="0.3">
      <c r="A25" s="41">
        <f t="shared" si="0"/>
        <v>17</v>
      </c>
      <c r="B25" s="7" t="s">
        <v>36</v>
      </c>
      <c r="C25" s="8" t="s">
        <v>74</v>
      </c>
      <c r="D25" s="9">
        <v>1</v>
      </c>
      <c r="E25" s="9">
        <v>2000</v>
      </c>
      <c r="F25" s="9">
        <f>K25</f>
        <v>700</v>
      </c>
      <c r="G25" s="9">
        <f>D25*(E25+F25)</f>
        <v>2700</v>
      </c>
      <c r="H25" s="10" t="s">
        <v>89</v>
      </c>
      <c r="J25" s="9">
        <v>2700</v>
      </c>
      <c r="K25">
        <f>J25-2000</f>
        <v>700</v>
      </c>
    </row>
    <row r="26" spans="1:11" ht="15.75" thickBot="1" x14ac:dyDescent="0.3">
      <c r="A26" s="41">
        <f t="shared" si="0"/>
        <v>18</v>
      </c>
      <c r="B26" s="7" t="s">
        <v>36</v>
      </c>
      <c r="C26" s="8" t="s">
        <v>74</v>
      </c>
      <c r="D26" s="9">
        <v>1</v>
      </c>
      <c r="E26" s="9">
        <v>2000</v>
      </c>
      <c r="F26" s="9"/>
      <c r="G26" s="9">
        <f>D26*(E26+F26)</f>
        <v>2000</v>
      </c>
      <c r="H26" s="10" t="s">
        <v>88</v>
      </c>
      <c r="J26" s="9">
        <v>2000</v>
      </c>
      <c r="K26">
        <f>J26-2000</f>
        <v>0</v>
      </c>
    </row>
    <row r="27" spans="1:11" ht="15.75" thickBot="1" x14ac:dyDescent="0.3">
      <c r="A27" s="41">
        <f t="shared" si="0"/>
        <v>19</v>
      </c>
      <c r="B27" s="7" t="s">
        <v>36</v>
      </c>
      <c r="C27" s="8" t="s">
        <v>74</v>
      </c>
      <c r="D27" s="9">
        <v>1</v>
      </c>
      <c r="E27" s="9">
        <v>2000</v>
      </c>
      <c r="F27" s="9">
        <f>K27</f>
        <v>800</v>
      </c>
      <c r="G27" s="9">
        <f>D27*(E27+F27)</f>
        <v>2800</v>
      </c>
      <c r="H27" s="10" t="s">
        <v>75</v>
      </c>
      <c r="J27" s="9">
        <v>2800</v>
      </c>
      <c r="K27">
        <f>J27-2000</f>
        <v>800</v>
      </c>
    </row>
    <row r="28" spans="1:11" ht="17.25" customHeight="1" thickBot="1" x14ac:dyDescent="0.3">
      <c r="A28" s="58"/>
      <c r="B28" s="59"/>
      <c r="C28" s="137" t="s">
        <v>112</v>
      </c>
      <c r="D28" s="137"/>
      <c r="E28" s="137"/>
      <c r="F28" s="137"/>
      <c r="G28" s="137"/>
      <c r="H28" s="57"/>
    </row>
    <row r="29" spans="1:11" ht="15.75" thickBot="1" x14ac:dyDescent="0.3">
      <c r="A29" s="41">
        <f>A27+1</f>
        <v>20</v>
      </c>
      <c r="B29" s="7" t="s">
        <v>84</v>
      </c>
      <c r="C29" s="9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9">
        <v>2700</v>
      </c>
      <c r="K29">
        <f>J29-1550</f>
        <v>1150</v>
      </c>
    </row>
    <row r="30" spans="1:11" ht="15.75" thickBot="1" x14ac:dyDescent="0.3">
      <c r="A30" s="41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.75" thickBot="1" x14ac:dyDescent="0.3">
      <c r="A31" s="41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.75" thickBot="1" x14ac:dyDescent="0.3">
      <c r="A32" s="41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75">
        <v>2300</v>
      </c>
      <c r="K32">
        <f>J32-1550</f>
        <v>750</v>
      </c>
    </row>
    <row r="33" spans="1:8" x14ac:dyDescent="0.25">
      <c r="A33" s="138" t="s">
        <v>46</v>
      </c>
      <c r="B33" s="130"/>
      <c r="C33" s="132"/>
      <c r="D33" s="134">
        <f>SUM(D9:D27)+SUM(D29:D32)</f>
        <v>30</v>
      </c>
      <c r="E33" s="143"/>
      <c r="F33" s="72"/>
      <c r="G33" s="145">
        <f>SUM(G9:G27)+SUM(G29:G32)</f>
        <v>75550</v>
      </c>
      <c r="H33" s="126"/>
    </row>
    <row r="34" spans="1:8" ht="15.75" thickBot="1" x14ac:dyDescent="0.3">
      <c r="A34" s="139"/>
      <c r="B34" s="140"/>
      <c r="C34" s="141"/>
      <c r="D34" s="142"/>
      <c r="E34" s="144"/>
      <c r="F34" s="73"/>
      <c r="G34" s="146"/>
      <c r="H34" s="136"/>
    </row>
    <row r="35" spans="1:8" ht="16.5" thickTop="1" x14ac:dyDescent="0.25">
      <c r="A35" s="16"/>
    </row>
    <row r="36" spans="1:8" ht="15.75" x14ac:dyDescent="0.25">
      <c r="A36" s="50" t="s">
        <v>77</v>
      </c>
      <c r="B36" s="51"/>
    </row>
    <row r="37" spans="1:8" ht="16.5" customHeight="1" x14ac:dyDescent="0.25">
      <c r="A37" s="50"/>
      <c r="B37" s="51"/>
    </row>
    <row r="38" spans="1:8" ht="15.75" x14ac:dyDescent="0.25">
      <c r="A38" s="50" t="s">
        <v>151</v>
      </c>
      <c r="B38" s="52"/>
    </row>
    <row r="39" spans="1:8" ht="15.75" x14ac:dyDescent="0.25">
      <c r="A39" s="42"/>
    </row>
    <row r="40" spans="1:8" ht="15.75" x14ac:dyDescent="0.25">
      <c r="A40" s="16"/>
    </row>
    <row r="41" spans="1:8" ht="15.75" x14ac:dyDescent="0.25">
      <c r="A41" s="42" t="s">
        <v>143</v>
      </c>
    </row>
  </sheetData>
  <autoFilter ref="A8:H34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3" zoomScale="112" zoomScaleNormal="112" workbookViewId="0">
      <selection activeCell="H29" sqref="H29"/>
    </sheetView>
  </sheetViews>
  <sheetFormatPr defaultColWidth="8.85546875" defaultRowHeight="15" x14ac:dyDescent="0.25"/>
  <cols>
    <col min="1" max="1" width="15.140625" customWidth="1"/>
    <col min="2" max="2" width="6.140625" customWidth="1"/>
    <col min="3" max="3" width="33" customWidth="1"/>
    <col min="4" max="4" width="18.7109375" customWidth="1"/>
    <col min="5" max="5" width="16" customWidth="1"/>
    <col min="6" max="6" width="14.42578125" customWidth="1"/>
    <col min="7" max="7" width="13.140625" customWidth="1"/>
    <col min="8" max="8" width="14.28515625" customWidth="1"/>
    <col min="9" max="9" width="16.7109375" customWidth="1"/>
    <col min="10" max="10" width="31.42578125" customWidth="1"/>
    <col min="12" max="12" width="4.42578125" customWidth="1"/>
  </cols>
  <sheetData>
    <row r="1" spans="1:14" ht="15.75" x14ac:dyDescent="0.25">
      <c r="B1" s="82" t="s">
        <v>155</v>
      </c>
      <c r="C1" s="82"/>
    </row>
    <row r="2" spans="1:14" ht="15.75" x14ac:dyDescent="0.25">
      <c r="B2" s="83" t="s">
        <v>57</v>
      </c>
      <c r="C2" s="82"/>
      <c r="F2" s="15" t="s">
        <v>63</v>
      </c>
      <c r="G2" s="15"/>
      <c r="H2" s="15"/>
      <c r="I2" s="15"/>
    </row>
    <row r="3" spans="1:14" ht="15.75" x14ac:dyDescent="0.25">
      <c r="B3" s="83" t="s">
        <v>119</v>
      </c>
      <c r="C3" s="82"/>
      <c r="F3" s="15" t="s">
        <v>139</v>
      </c>
      <c r="G3" s="15"/>
      <c r="H3" s="15"/>
      <c r="I3" s="15"/>
    </row>
    <row r="4" spans="1:14" ht="15.75" x14ac:dyDescent="0.25">
      <c r="B4" s="16" t="s">
        <v>120</v>
      </c>
      <c r="C4" s="82"/>
      <c r="F4" t="s">
        <v>141</v>
      </c>
    </row>
    <row r="5" spans="1:14" x14ac:dyDescent="0.25">
      <c r="F5" s="15" t="s">
        <v>121</v>
      </c>
      <c r="G5" s="15"/>
      <c r="H5" s="15"/>
      <c r="I5" s="15"/>
    </row>
    <row r="6" spans="1:14" x14ac:dyDescent="0.25">
      <c r="B6" s="15" t="s">
        <v>140</v>
      </c>
      <c r="F6" s="15" t="s">
        <v>122</v>
      </c>
      <c r="G6" s="15"/>
      <c r="H6" s="15"/>
      <c r="I6" s="15"/>
    </row>
    <row r="7" spans="1:14" ht="18.75" customHeight="1" x14ac:dyDescent="0.25">
      <c r="F7" s="63" t="s">
        <v>100</v>
      </c>
      <c r="G7" s="63"/>
      <c r="H7" s="63"/>
    </row>
    <row r="8" spans="1:14" x14ac:dyDescent="0.25">
      <c r="D8" s="27" t="s">
        <v>104</v>
      </c>
    </row>
    <row r="9" spans="1:14" ht="6" customHeight="1" thickBot="1" x14ac:dyDescent="0.3">
      <c r="B9" s="36"/>
    </row>
    <row r="10" spans="1:14" ht="39.75" thickTop="1" thickBot="1" x14ac:dyDescent="0.3">
      <c r="A10" s="78"/>
      <c r="B10" s="53" t="s">
        <v>152</v>
      </c>
      <c r="C10" s="53" t="s">
        <v>2</v>
      </c>
      <c r="D10" s="53" t="s">
        <v>3</v>
      </c>
      <c r="E10" s="53" t="s">
        <v>4</v>
      </c>
      <c r="F10" s="53" t="s">
        <v>5</v>
      </c>
      <c r="G10" s="53" t="s">
        <v>154</v>
      </c>
      <c r="H10" s="53" t="s">
        <v>153</v>
      </c>
      <c r="I10" s="53" t="s">
        <v>6</v>
      </c>
      <c r="J10" s="54" t="s">
        <v>7</v>
      </c>
      <c r="K10" s="79"/>
    </row>
    <row r="11" spans="1:14" ht="15.75" thickBot="1" x14ac:dyDescent="0.3">
      <c r="A11" s="84"/>
      <c r="B11" s="55">
        <v>1</v>
      </c>
      <c r="C11" s="55" t="s">
        <v>8</v>
      </c>
      <c r="D11" s="62" t="s">
        <v>105</v>
      </c>
      <c r="E11" s="56">
        <v>0.5</v>
      </c>
      <c r="F11" s="56">
        <v>5000</v>
      </c>
      <c r="G11" s="56"/>
      <c r="H11" s="56"/>
      <c r="I11" s="9">
        <f t="shared" ref="I11:I30" si="0">E11*(F11+H11)</f>
        <v>2500</v>
      </c>
      <c r="J11" s="57" t="s">
        <v>11</v>
      </c>
      <c r="K11" s="80"/>
    </row>
    <row r="12" spans="1:14" ht="15.75" thickBot="1" x14ac:dyDescent="0.3">
      <c r="A12" s="148"/>
      <c r="B12" s="55">
        <f t="shared" ref="B12:B18" si="1">B11+1</f>
        <v>2</v>
      </c>
      <c r="C12" s="55" t="s">
        <v>15</v>
      </c>
      <c r="D12" s="56">
        <v>1231</v>
      </c>
      <c r="E12" s="56">
        <v>0.5</v>
      </c>
      <c r="F12" s="56">
        <v>4800</v>
      </c>
      <c r="G12" s="56"/>
      <c r="H12" s="56"/>
      <c r="I12" s="9">
        <f t="shared" si="0"/>
        <v>2400</v>
      </c>
      <c r="J12" s="57" t="s">
        <v>16</v>
      </c>
      <c r="K12" s="80"/>
    </row>
    <row r="13" spans="1:14" ht="15.75" thickBot="1" x14ac:dyDescent="0.3">
      <c r="A13" s="148"/>
      <c r="B13" s="55">
        <f t="shared" si="1"/>
        <v>3</v>
      </c>
      <c r="C13" s="55" t="s">
        <v>19</v>
      </c>
      <c r="D13" s="62" t="s">
        <v>18</v>
      </c>
      <c r="E13" s="56">
        <v>1</v>
      </c>
      <c r="F13" s="56">
        <v>1550</v>
      </c>
      <c r="G13" s="56"/>
      <c r="H13" s="56">
        <f>N13</f>
        <v>1250</v>
      </c>
      <c r="I13" s="9">
        <f t="shared" si="0"/>
        <v>2800</v>
      </c>
      <c r="J13" s="57" t="s">
        <v>106</v>
      </c>
      <c r="K13" s="80"/>
      <c r="M13" s="56">
        <v>2800</v>
      </c>
      <c r="N13">
        <f>M13-1550</f>
        <v>1250</v>
      </c>
    </row>
    <row r="14" spans="1:14" ht="39" thickBot="1" x14ac:dyDescent="0.3">
      <c r="A14" s="148"/>
      <c r="B14" s="55">
        <f t="shared" si="1"/>
        <v>4</v>
      </c>
      <c r="C14" s="76" t="s">
        <v>31</v>
      </c>
      <c r="D14" s="56" t="s">
        <v>32</v>
      </c>
      <c r="E14" s="56">
        <v>5</v>
      </c>
      <c r="F14" s="56">
        <v>2300</v>
      </c>
      <c r="G14" s="56"/>
      <c r="H14" s="56">
        <f>N14</f>
        <v>500</v>
      </c>
      <c r="I14" s="9">
        <f t="shared" si="0"/>
        <v>14000</v>
      </c>
      <c r="J14" s="57" t="s">
        <v>129</v>
      </c>
      <c r="K14" s="80"/>
      <c r="M14" s="56">
        <v>2800</v>
      </c>
      <c r="N14">
        <f>M14-2300</f>
        <v>500</v>
      </c>
    </row>
    <row r="15" spans="1:14" ht="15.75" thickBot="1" x14ac:dyDescent="0.3">
      <c r="A15" s="148"/>
      <c r="B15" s="55">
        <f t="shared" si="1"/>
        <v>5</v>
      </c>
      <c r="C15" s="76" t="s">
        <v>31</v>
      </c>
      <c r="D15" s="56" t="s">
        <v>32</v>
      </c>
      <c r="E15" s="56">
        <v>1</v>
      </c>
      <c r="F15" s="56">
        <v>2300</v>
      </c>
      <c r="G15" s="56"/>
      <c r="H15" s="56">
        <f>N15</f>
        <v>400</v>
      </c>
      <c r="I15" s="9">
        <f t="shared" si="0"/>
        <v>2700</v>
      </c>
      <c r="J15" s="57" t="s">
        <v>130</v>
      </c>
      <c r="K15" s="80"/>
      <c r="M15" s="56">
        <v>2700</v>
      </c>
      <c r="N15">
        <f>M15-2300</f>
        <v>400</v>
      </c>
    </row>
    <row r="16" spans="1:14" ht="15.75" thickBot="1" x14ac:dyDescent="0.3">
      <c r="A16" s="148"/>
      <c r="B16" s="55">
        <f t="shared" si="1"/>
        <v>6</v>
      </c>
      <c r="C16" s="76" t="s">
        <v>31</v>
      </c>
      <c r="D16" s="56" t="s">
        <v>32</v>
      </c>
      <c r="E16" s="56">
        <v>2</v>
      </c>
      <c r="F16" s="56">
        <v>2300</v>
      </c>
      <c r="G16" s="56"/>
      <c r="H16" s="56">
        <f>N16</f>
        <v>300</v>
      </c>
      <c r="I16" s="9">
        <f t="shared" si="0"/>
        <v>5200</v>
      </c>
      <c r="J16" s="57" t="s">
        <v>131</v>
      </c>
      <c r="K16" s="80"/>
      <c r="M16" s="56">
        <v>2600</v>
      </c>
      <c r="N16">
        <f>M16-2300</f>
        <v>300</v>
      </c>
    </row>
    <row r="17" spans="1:14" ht="15.75" thickBot="1" x14ac:dyDescent="0.3">
      <c r="A17" s="148"/>
      <c r="B17" s="55">
        <f t="shared" si="1"/>
        <v>7</v>
      </c>
      <c r="C17" s="76" t="s">
        <v>31</v>
      </c>
      <c r="D17" s="56" t="s">
        <v>32</v>
      </c>
      <c r="E17" s="56">
        <v>1</v>
      </c>
      <c r="F17" s="56">
        <v>2300</v>
      </c>
      <c r="G17" s="56"/>
      <c r="H17" s="56">
        <f>N17</f>
        <v>200</v>
      </c>
      <c r="I17" s="9">
        <f t="shared" si="0"/>
        <v>2500</v>
      </c>
      <c r="J17" s="57" t="s">
        <v>132</v>
      </c>
      <c r="K17" s="80"/>
      <c r="M17" s="56">
        <v>2500</v>
      </c>
      <c r="N17">
        <f>M17-2300</f>
        <v>200</v>
      </c>
    </row>
    <row r="18" spans="1:14" ht="15.75" thickBot="1" x14ac:dyDescent="0.3">
      <c r="A18" s="148"/>
      <c r="B18" s="55">
        <f t="shared" si="1"/>
        <v>8</v>
      </c>
      <c r="C18" s="76" t="s">
        <v>31</v>
      </c>
      <c r="D18" s="56" t="s">
        <v>32</v>
      </c>
      <c r="E18" s="56">
        <v>2</v>
      </c>
      <c r="F18" s="56">
        <v>2300</v>
      </c>
      <c r="G18" s="56"/>
      <c r="H18" s="56"/>
      <c r="I18" s="9">
        <f t="shared" si="0"/>
        <v>4600</v>
      </c>
      <c r="J18" s="57" t="s">
        <v>133</v>
      </c>
      <c r="K18" s="80"/>
      <c r="M18" s="56">
        <v>2300</v>
      </c>
      <c r="N18">
        <f>M18-2300</f>
        <v>0</v>
      </c>
    </row>
    <row r="19" spans="1:14" ht="15.75" thickBot="1" x14ac:dyDescent="0.3">
      <c r="A19" s="148"/>
      <c r="B19" s="55">
        <f>B25+1</f>
        <v>15</v>
      </c>
      <c r="C19" s="55" t="s">
        <v>90</v>
      </c>
      <c r="D19" s="56" t="s">
        <v>32</v>
      </c>
      <c r="E19" s="56">
        <v>1</v>
      </c>
      <c r="F19" s="56">
        <v>2600</v>
      </c>
      <c r="G19" s="56"/>
      <c r="H19" s="56">
        <v>100</v>
      </c>
      <c r="I19" s="9">
        <f t="shared" si="0"/>
        <v>2700</v>
      </c>
      <c r="J19" s="57" t="s">
        <v>126</v>
      </c>
      <c r="K19" s="80"/>
    </row>
    <row r="20" spans="1:14" ht="15.75" thickBot="1" x14ac:dyDescent="0.3">
      <c r="A20" s="148"/>
      <c r="B20" s="55">
        <f>B18+1</f>
        <v>9</v>
      </c>
      <c r="C20" s="55" t="s">
        <v>90</v>
      </c>
      <c r="D20" s="56" t="s">
        <v>32</v>
      </c>
      <c r="E20" s="56">
        <v>1</v>
      </c>
      <c r="F20" s="56">
        <v>2600</v>
      </c>
      <c r="G20" s="56"/>
      <c r="H20" s="56"/>
      <c r="I20" s="9">
        <f t="shared" si="0"/>
        <v>2600</v>
      </c>
      <c r="J20" s="57" t="s">
        <v>127</v>
      </c>
      <c r="K20" s="80"/>
    </row>
    <row r="21" spans="1:14" ht="15.75" thickBot="1" x14ac:dyDescent="0.3">
      <c r="A21" s="85"/>
      <c r="B21" s="55">
        <f>B20+1</f>
        <v>10</v>
      </c>
      <c r="C21" s="55" t="s">
        <v>34</v>
      </c>
      <c r="D21" s="56" t="s">
        <v>32</v>
      </c>
      <c r="E21" s="56">
        <v>1</v>
      </c>
      <c r="F21" s="56">
        <v>2800</v>
      </c>
      <c r="G21" s="56"/>
      <c r="H21" s="56"/>
      <c r="I21" s="9">
        <f t="shared" si="0"/>
        <v>2800</v>
      </c>
      <c r="J21" s="57" t="s">
        <v>128</v>
      </c>
      <c r="K21" s="80"/>
    </row>
    <row r="22" spans="1:14" ht="15.75" thickBot="1" x14ac:dyDescent="0.3">
      <c r="A22" s="148"/>
      <c r="B22" s="55">
        <f>B21+1</f>
        <v>11</v>
      </c>
      <c r="C22" s="55" t="s">
        <v>107</v>
      </c>
      <c r="D22" s="56">
        <v>1473</v>
      </c>
      <c r="E22" s="56">
        <v>1</v>
      </c>
      <c r="F22" s="56">
        <v>2300</v>
      </c>
      <c r="G22" s="56"/>
      <c r="H22" s="56">
        <f>N22</f>
        <v>500</v>
      </c>
      <c r="I22" s="9">
        <f t="shared" si="0"/>
        <v>2800</v>
      </c>
      <c r="J22" s="57" t="s">
        <v>108</v>
      </c>
      <c r="K22" s="80"/>
      <c r="M22">
        <v>2800</v>
      </c>
      <c r="N22">
        <f>M22-2300</f>
        <v>500</v>
      </c>
    </row>
    <row r="23" spans="1:14" ht="15.75" thickBot="1" x14ac:dyDescent="0.3">
      <c r="A23" s="148"/>
      <c r="B23" s="55">
        <f>B22+1</f>
        <v>12</v>
      </c>
      <c r="C23" s="55" t="s">
        <v>107</v>
      </c>
      <c r="D23" s="56">
        <v>1473</v>
      </c>
      <c r="E23" s="56">
        <v>1</v>
      </c>
      <c r="F23" s="56">
        <v>2300</v>
      </c>
      <c r="G23" s="56"/>
      <c r="H23" s="56"/>
      <c r="I23" s="9">
        <f t="shared" si="0"/>
        <v>2300</v>
      </c>
      <c r="J23" s="57" t="s">
        <v>134</v>
      </c>
      <c r="K23" s="80"/>
      <c r="M23" s="56">
        <v>2300</v>
      </c>
      <c r="N23">
        <f>M23-2300</f>
        <v>0</v>
      </c>
    </row>
    <row r="24" spans="1:14" ht="15.75" thickBot="1" x14ac:dyDescent="0.3">
      <c r="A24" s="148"/>
      <c r="B24" s="55">
        <f>B23+1</f>
        <v>13</v>
      </c>
      <c r="C24" s="55" t="s">
        <v>24</v>
      </c>
      <c r="D24" s="62" t="s">
        <v>109</v>
      </c>
      <c r="E24" s="56">
        <v>1</v>
      </c>
      <c r="F24" s="56">
        <v>3300</v>
      </c>
      <c r="G24" s="56"/>
      <c r="H24" s="56"/>
      <c r="I24" s="9">
        <f t="shared" si="0"/>
        <v>3300</v>
      </c>
      <c r="J24" s="57" t="s">
        <v>110</v>
      </c>
      <c r="K24" s="80"/>
    </row>
    <row r="25" spans="1:14" ht="15.75" thickBot="1" x14ac:dyDescent="0.3">
      <c r="A25" s="148"/>
      <c r="B25" s="55">
        <f>B24+1</f>
        <v>14</v>
      </c>
      <c r="C25" s="55" t="s">
        <v>124</v>
      </c>
      <c r="D25" s="62" t="s">
        <v>137</v>
      </c>
      <c r="E25" s="56">
        <v>1</v>
      </c>
      <c r="F25" s="56">
        <v>3300</v>
      </c>
      <c r="G25" s="56"/>
      <c r="H25" s="56"/>
      <c r="I25" s="9">
        <f t="shared" si="0"/>
        <v>3300</v>
      </c>
      <c r="J25" s="57" t="s">
        <v>125</v>
      </c>
      <c r="K25" s="80"/>
    </row>
    <row r="26" spans="1:14" ht="15.75" thickBot="1" x14ac:dyDescent="0.3">
      <c r="A26" s="148"/>
      <c r="B26" s="55">
        <f>B19+1</f>
        <v>16</v>
      </c>
      <c r="C26" s="55" t="s">
        <v>135</v>
      </c>
      <c r="D26" s="56">
        <v>2429</v>
      </c>
      <c r="E26" s="56">
        <v>1</v>
      </c>
      <c r="F26" s="56">
        <v>1550</v>
      </c>
      <c r="G26" s="56"/>
      <c r="H26" s="56"/>
      <c r="I26" s="9">
        <f t="shared" si="0"/>
        <v>1550</v>
      </c>
      <c r="J26" s="57" t="s">
        <v>136</v>
      </c>
      <c r="K26" s="80"/>
    </row>
    <row r="27" spans="1:14" ht="26.25" customHeight="1" thickBot="1" x14ac:dyDescent="0.3">
      <c r="A27" s="149"/>
      <c r="B27" s="55">
        <f>B26+1</f>
        <v>17</v>
      </c>
      <c r="C27" s="55" t="s">
        <v>43</v>
      </c>
      <c r="D27" s="56">
        <v>4222</v>
      </c>
      <c r="E27" s="56">
        <v>1</v>
      </c>
      <c r="F27" s="56">
        <v>1450</v>
      </c>
      <c r="G27" s="56"/>
      <c r="H27" s="56"/>
      <c r="I27" s="9">
        <f t="shared" si="0"/>
        <v>1450</v>
      </c>
      <c r="J27" s="57" t="s">
        <v>111</v>
      </c>
      <c r="K27" s="80"/>
    </row>
    <row r="28" spans="1:14" ht="15.75" thickBot="1" x14ac:dyDescent="0.3">
      <c r="A28" s="147" t="s">
        <v>112</v>
      </c>
      <c r="B28" s="55">
        <f>B27+1</f>
        <v>18</v>
      </c>
      <c r="C28" s="55" t="s">
        <v>84</v>
      </c>
      <c r="D28" s="56">
        <v>1235</v>
      </c>
      <c r="E28" s="56">
        <v>1</v>
      </c>
      <c r="F28" s="56">
        <v>1550</v>
      </c>
      <c r="G28" s="56"/>
      <c r="H28" s="56">
        <f>N28</f>
        <v>1250</v>
      </c>
      <c r="I28" s="9">
        <f t="shared" si="0"/>
        <v>2800</v>
      </c>
      <c r="J28" s="57" t="s">
        <v>113</v>
      </c>
      <c r="K28" s="80"/>
      <c r="M28" s="56">
        <v>2800</v>
      </c>
      <c r="N28">
        <f>M28-1550</f>
        <v>1250</v>
      </c>
    </row>
    <row r="29" spans="1:14" ht="15.75" thickBot="1" x14ac:dyDescent="0.3">
      <c r="A29" s="147"/>
      <c r="B29" s="55">
        <f>B28+1</f>
        <v>19</v>
      </c>
      <c r="C29" s="55" t="s">
        <v>17</v>
      </c>
      <c r="D29" s="62" t="s">
        <v>18</v>
      </c>
      <c r="E29" s="56">
        <v>1</v>
      </c>
      <c r="F29" s="56">
        <v>1550</v>
      </c>
      <c r="G29" s="56"/>
      <c r="H29" s="56">
        <f>N29</f>
        <v>1250</v>
      </c>
      <c r="I29" s="9">
        <f t="shared" si="0"/>
        <v>2800</v>
      </c>
      <c r="J29" s="57" t="s">
        <v>114</v>
      </c>
      <c r="K29" s="80"/>
      <c r="M29" s="56">
        <v>2800</v>
      </c>
      <c r="N29">
        <f>M29-1550</f>
        <v>1250</v>
      </c>
    </row>
    <row r="30" spans="1:14" ht="15.75" thickBot="1" x14ac:dyDescent="0.3">
      <c r="A30" s="147"/>
      <c r="B30" s="55">
        <f>B29+1</f>
        <v>20</v>
      </c>
      <c r="C30" s="55" t="s">
        <v>17</v>
      </c>
      <c r="D30" s="62" t="s">
        <v>18</v>
      </c>
      <c r="E30" s="56">
        <v>2</v>
      </c>
      <c r="F30" s="56">
        <v>1550</v>
      </c>
      <c r="G30" s="56"/>
      <c r="H30" s="9"/>
      <c r="I30" s="9">
        <f t="shared" si="0"/>
        <v>3100</v>
      </c>
      <c r="J30" s="57" t="s">
        <v>123</v>
      </c>
      <c r="K30" s="80"/>
      <c r="M30" s="56">
        <v>1550</v>
      </c>
      <c r="N30">
        <f>M30-1550</f>
        <v>0</v>
      </c>
    </row>
    <row r="31" spans="1:14" ht="19.5" customHeight="1" thickBot="1" x14ac:dyDescent="0.3">
      <c r="A31" s="78"/>
      <c r="B31" s="77" t="s">
        <v>46</v>
      </c>
      <c r="C31" s="64"/>
      <c r="D31" s="65"/>
      <c r="E31" s="66">
        <f>SUM(E28:E30)+SUM(E11:E27)</f>
        <v>26</v>
      </c>
      <c r="F31" s="67"/>
      <c r="G31" s="67"/>
      <c r="H31" s="67"/>
      <c r="I31" s="68">
        <f>SUM(I11:I30)</f>
        <v>68200</v>
      </c>
      <c r="J31" s="69"/>
      <c r="K31" s="81"/>
    </row>
    <row r="32" spans="1:14" ht="11.25" customHeight="1" x14ac:dyDescent="0.25">
      <c r="B32" s="15"/>
    </row>
    <row r="33" spans="2:5" x14ac:dyDescent="0.25">
      <c r="B33" s="61" t="s">
        <v>115</v>
      </c>
      <c r="C33" s="34"/>
    </row>
    <row r="34" spans="2:5" ht="6.75" customHeight="1" x14ac:dyDescent="0.25">
      <c r="B34" s="34" t="s">
        <v>116</v>
      </c>
      <c r="C34" s="34"/>
    </row>
    <row r="35" spans="2:5" ht="25.5" x14ac:dyDescent="0.25">
      <c r="B35" s="34" t="s">
        <v>117</v>
      </c>
      <c r="C35" s="60" t="s">
        <v>118</v>
      </c>
    </row>
    <row r="36" spans="2:5" ht="24.75" customHeight="1" x14ac:dyDescent="0.25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topLeftCell="A10" zoomScale="160" zoomScaleNormal="160" workbookViewId="0">
      <selection activeCell="B8" sqref="B8:N8"/>
    </sheetView>
  </sheetViews>
  <sheetFormatPr defaultColWidth="8.85546875" defaultRowHeight="15" x14ac:dyDescent="0.25"/>
  <cols>
    <col min="2" max="2" width="18.7109375" bestFit="1" customWidth="1"/>
    <col min="3" max="3" width="10.42578125" customWidth="1"/>
    <col min="4" max="4" width="35.28515625" customWidth="1"/>
    <col min="5" max="5" width="17.42578125" customWidth="1"/>
    <col min="6" max="7" width="14.42578125" customWidth="1"/>
    <col min="8" max="8" width="0.28515625" hidden="1" customWidth="1"/>
    <col min="9" max="9" width="9.28515625" hidden="1" customWidth="1"/>
    <col min="10" max="10" width="3" customWidth="1"/>
    <col min="11" max="11" width="14.140625" customWidth="1"/>
    <col min="12" max="12" width="35.28515625" hidden="1" customWidth="1"/>
    <col min="13" max="13" width="14.140625" customWidth="1"/>
  </cols>
  <sheetData>
    <row r="1" spans="2:14" x14ac:dyDescent="0.25">
      <c r="F1" s="182" t="s">
        <v>192</v>
      </c>
      <c r="K1" t="s">
        <v>186</v>
      </c>
    </row>
    <row r="2" spans="2:14" ht="14.25" customHeight="1" x14ac:dyDescent="0.25">
      <c r="B2" s="157" t="s">
        <v>178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ht="16.5" customHeight="1" x14ac:dyDescent="0.25">
      <c r="B3" s="157" t="s">
        <v>191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2:14" ht="16.5" customHeight="1" x14ac:dyDescent="0.25">
      <c r="B4" s="157" t="s">
        <v>190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2:14" ht="16.5" customHeight="1" x14ac:dyDescent="0.25">
      <c r="B5" s="157" t="s">
        <v>187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2:14" ht="15.75" customHeight="1" x14ac:dyDescent="0.25">
      <c r="B6" s="157" t="s">
        <v>188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2:14" ht="12.75" customHeight="1" x14ac:dyDescent="0.25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</row>
    <row r="8" spans="2:14" ht="13.5" customHeight="1" x14ac:dyDescent="0.2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2:14" ht="3" customHeight="1" x14ac:dyDescent="0.25"/>
    <row r="10" spans="2:14" ht="21.75" customHeight="1" thickBot="1" x14ac:dyDescent="0.3"/>
    <row r="11" spans="2:14" ht="27" customHeight="1" thickBot="1" x14ac:dyDescent="0.3">
      <c r="B11" s="163" t="s">
        <v>156</v>
      </c>
      <c r="C11" s="163"/>
      <c r="D11" s="163" t="s">
        <v>157</v>
      </c>
      <c r="E11" s="163"/>
      <c r="F11" s="119" t="s">
        <v>4</v>
      </c>
      <c r="G11" s="122" t="s">
        <v>160</v>
      </c>
      <c r="H11" s="169"/>
      <c r="I11" s="169"/>
      <c r="J11" s="124"/>
      <c r="K11" s="119" t="s">
        <v>6</v>
      </c>
      <c r="L11" s="119" t="s">
        <v>167</v>
      </c>
      <c r="M11" s="119" t="s">
        <v>183</v>
      </c>
    </row>
    <row r="12" spans="2:14" ht="38.25" customHeight="1" thickBot="1" x14ac:dyDescent="0.3">
      <c r="B12" s="65" t="s">
        <v>158</v>
      </c>
      <c r="C12" s="106" t="s">
        <v>152</v>
      </c>
      <c r="D12" s="180" t="s">
        <v>177</v>
      </c>
      <c r="E12" s="181"/>
      <c r="F12" s="162"/>
      <c r="G12" s="170"/>
      <c r="H12" s="171"/>
      <c r="I12" s="171"/>
      <c r="J12" s="172"/>
      <c r="K12" s="162"/>
      <c r="L12" s="161"/>
      <c r="M12" s="162"/>
    </row>
    <row r="13" spans="2:14" ht="21" customHeight="1" x14ac:dyDescent="0.25">
      <c r="B13" s="153" t="s">
        <v>175</v>
      </c>
      <c r="C13" s="155">
        <v>1</v>
      </c>
      <c r="D13" s="164" t="s">
        <v>174</v>
      </c>
      <c r="E13" s="165"/>
      <c r="F13" s="112">
        <v>1</v>
      </c>
      <c r="G13" s="173">
        <v>12100</v>
      </c>
      <c r="H13" s="174"/>
      <c r="I13" s="174"/>
      <c r="J13" s="175"/>
      <c r="K13" s="112">
        <f>F13*G13</f>
        <v>12100</v>
      </c>
      <c r="L13" s="108" t="s">
        <v>168</v>
      </c>
      <c r="M13" s="115">
        <v>1143.4000000000001</v>
      </c>
    </row>
    <row r="14" spans="2:14" ht="0.75" customHeight="1" x14ac:dyDescent="0.25">
      <c r="B14" s="154"/>
      <c r="C14" s="156"/>
      <c r="D14" s="111"/>
      <c r="E14" s="110"/>
      <c r="F14" s="107"/>
      <c r="G14" s="158"/>
      <c r="H14" s="159"/>
      <c r="I14" s="159"/>
      <c r="J14" s="160"/>
      <c r="K14" s="112">
        <f t="shared" ref="K14:K21" si="0">F14*G14</f>
        <v>0</v>
      </c>
      <c r="L14" s="108" t="s">
        <v>169</v>
      </c>
      <c r="M14" s="116"/>
    </row>
    <row r="15" spans="2:14" ht="14.25" customHeight="1" x14ac:dyDescent="0.25">
      <c r="B15" s="154"/>
      <c r="C15" s="156"/>
      <c r="D15" s="151" t="s">
        <v>182</v>
      </c>
      <c r="E15" s="152"/>
      <c r="F15" s="107">
        <v>1</v>
      </c>
      <c r="G15" s="158">
        <v>11990</v>
      </c>
      <c r="H15" s="159"/>
      <c r="I15" s="159"/>
      <c r="J15" s="160"/>
      <c r="K15" s="112">
        <f t="shared" si="0"/>
        <v>11990</v>
      </c>
      <c r="L15" s="108" t="s">
        <v>170</v>
      </c>
      <c r="M15" s="116">
        <v>1223.0999999999999</v>
      </c>
    </row>
    <row r="16" spans="2:14" x14ac:dyDescent="0.25">
      <c r="B16" s="154"/>
      <c r="C16" s="156"/>
      <c r="D16" s="151" t="s">
        <v>179</v>
      </c>
      <c r="E16" s="152"/>
      <c r="F16" s="107">
        <v>1</v>
      </c>
      <c r="G16" s="158">
        <v>9900</v>
      </c>
      <c r="H16" s="159"/>
      <c r="I16" s="159"/>
      <c r="J16" s="160"/>
      <c r="K16" s="112">
        <f t="shared" si="0"/>
        <v>9900</v>
      </c>
      <c r="L16" s="108" t="s">
        <v>171</v>
      </c>
      <c r="M16" s="116">
        <v>2131.1999999999998</v>
      </c>
    </row>
    <row r="17" spans="2:13" ht="0.75" customHeight="1" x14ac:dyDescent="0.25">
      <c r="B17" s="154"/>
      <c r="C17" s="156"/>
      <c r="D17" s="151"/>
      <c r="E17" s="152"/>
      <c r="F17" s="107"/>
      <c r="G17" s="158"/>
      <c r="H17" s="159"/>
      <c r="I17" s="159"/>
      <c r="J17" s="160"/>
      <c r="K17" s="112">
        <f t="shared" si="0"/>
        <v>0</v>
      </c>
      <c r="L17" s="108" t="s">
        <v>172</v>
      </c>
      <c r="M17" s="116"/>
    </row>
    <row r="18" spans="2:13" ht="15.75" customHeight="1" x14ac:dyDescent="0.25">
      <c r="B18" s="154"/>
      <c r="C18" s="156"/>
      <c r="D18" s="151" t="s">
        <v>176</v>
      </c>
      <c r="E18" s="152"/>
      <c r="F18" s="107">
        <v>1</v>
      </c>
      <c r="G18" s="158">
        <v>9790</v>
      </c>
      <c r="H18" s="159"/>
      <c r="I18" s="159"/>
      <c r="J18" s="160"/>
      <c r="K18" s="112">
        <f t="shared" si="0"/>
        <v>9790</v>
      </c>
      <c r="L18" s="108" t="s">
        <v>173</v>
      </c>
      <c r="M18" s="116">
        <v>3113</v>
      </c>
    </row>
    <row r="19" spans="2:13" x14ac:dyDescent="0.25">
      <c r="B19" s="154"/>
      <c r="C19" s="156"/>
      <c r="D19" s="151" t="s">
        <v>189</v>
      </c>
      <c r="E19" s="152"/>
      <c r="F19" s="107">
        <v>0.5</v>
      </c>
      <c r="G19" s="158">
        <v>8800</v>
      </c>
      <c r="H19" s="159"/>
      <c r="I19" s="159"/>
      <c r="J19" s="160"/>
      <c r="K19" s="112">
        <f t="shared" si="0"/>
        <v>4400</v>
      </c>
      <c r="L19" s="108"/>
      <c r="M19" s="116">
        <v>8332</v>
      </c>
    </row>
    <row r="20" spans="2:13" ht="0.75" customHeight="1" x14ac:dyDescent="0.25">
      <c r="B20" s="154"/>
      <c r="C20" s="156"/>
      <c r="D20" s="111"/>
      <c r="E20" s="110"/>
      <c r="F20" s="107"/>
      <c r="G20" s="158"/>
      <c r="H20" s="159"/>
      <c r="I20" s="159"/>
      <c r="J20" s="160"/>
      <c r="K20" s="112">
        <f t="shared" si="0"/>
        <v>0</v>
      </c>
      <c r="L20" s="108"/>
      <c r="M20" s="116"/>
    </row>
    <row r="21" spans="2:13" ht="15.75" thickBot="1" x14ac:dyDescent="0.3">
      <c r="B21" s="154"/>
      <c r="C21" s="156"/>
      <c r="D21" s="151" t="s">
        <v>184</v>
      </c>
      <c r="E21" s="152"/>
      <c r="F21" s="107">
        <v>2.5</v>
      </c>
      <c r="G21" s="158">
        <v>8470</v>
      </c>
      <c r="H21" s="159"/>
      <c r="I21" s="159"/>
      <c r="J21" s="160"/>
      <c r="K21" s="112">
        <f t="shared" si="0"/>
        <v>21175</v>
      </c>
      <c r="L21" s="108"/>
      <c r="M21" s="116">
        <v>9161</v>
      </c>
    </row>
    <row r="22" spans="2:13" ht="20.25" customHeight="1" thickBot="1" x14ac:dyDescent="0.3">
      <c r="B22" s="176" t="s">
        <v>46</v>
      </c>
      <c r="C22" s="177"/>
      <c r="D22" s="178"/>
      <c r="E22" s="179"/>
      <c r="F22" s="113">
        <v>7</v>
      </c>
      <c r="G22" s="166"/>
      <c r="H22" s="167"/>
      <c r="I22" s="167"/>
      <c r="J22" s="168"/>
      <c r="K22" s="117">
        <f>SUM(K13:K21)</f>
        <v>69355</v>
      </c>
      <c r="L22" s="118"/>
      <c r="M22" s="114"/>
    </row>
    <row r="23" spans="2:13" x14ac:dyDescent="0.25">
      <c r="B23" s="31"/>
      <c r="C23" s="14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ht="1.5" customHeight="1" x14ac:dyDescent="0.25">
      <c r="B24" s="31"/>
      <c r="C24" s="14"/>
      <c r="D24" s="16"/>
      <c r="E24" s="16"/>
      <c r="F24" s="31"/>
      <c r="G24" s="31"/>
      <c r="H24" s="31"/>
      <c r="I24" s="31"/>
      <c r="J24" s="31"/>
      <c r="K24" s="31"/>
      <c r="L24" s="31"/>
      <c r="M24" s="31"/>
    </row>
    <row r="25" spans="2:13" ht="15.75" x14ac:dyDescent="0.25">
      <c r="B25" s="31"/>
      <c r="C25" s="51"/>
      <c r="D25" s="31" t="s">
        <v>180</v>
      </c>
      <c r="E25" s="31"/>
      <c r="F25" s="16"/>
      <c r="G25" s="16"/>
      <c r="H25" s="31"/>
      <c r="I25" s="31"/>
      <c r="J25" s="31"/>
      <c r="K25" s="31"/>
      <c r="L25" s="31"/>
      <c r="M25" s="31"/>
    </row>
    <row r="26" spans="2:13" ht="18.75" customHeight="1" x14ac:dyDescent="0.25">
      <c r="B26" s="31"/>
      <c r="C26" s="14"/>
      <c r="D26" s="31" t="s">
        <v>185</v>
      </c>
      <c r="E26" s="31"/>
      <c r="F26" s="31" t="s">
        <v>181</v>
      </c>
      <c r="G26" s="31"/>
      <c r="H26" s="31"/>
      <c r="I26" s="31"/>
      <c r="J26" s="31"/>
      <c r="K26" s="31"/>
      <c r="L26" s="31"/>
      <c r="M26" s="31"/>
    </row>
    <row r="27" spans="2:13" ht="18.75" x14ac:dyDescent="0.3">
      <c r="B27" s="31"/>
      <c r="C27" s="16"/>
      <c r="D27" s="31"/>
      <c r="E27" s="31"/>
      <c r="F27" s="31"/>
      <c r="G27" s="109"/>
      <c r="H27" s="31"/>
      <c r="I27" s="31"/>
      <c r="J27" s="31"/>
      <c r="K27" s="31"/>
      <c r="L27" s="31"/>
      <c r="M27" s="31"/>
    </row>
    <row r="28" spans="2:13" ht="6.75" hidden="1" customHeight="1" x14ac:dyDescent="0.25">
      <c r="B28" s="31"/>
      <c r="C28" s="16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ht="15.75" x14ac:dyDescent="0.25">
      <c r="B29" s="31"/>
      <c r="C29" s="16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</sheetData>
  <mergeCells count="35">
    <mergeCell ref="G15:J15"/>
    <mergeCell ref="G21:J21"/>
    <mergeCell ref="D12:E12"/>
    <mergeCell ref="B8:N8"/>
    <mergeCell ref="B11:C11"/>
    <mergeCell ref="K11:K12"/>
    <mergeCell ref="D13:E13"/>
    <mergeCell ref="G22:J22"/>
    <mergeCell ref="D11:E11"/>
    <mergeCell ref="F11:F12"/>
    <mergeCell ref="G20:J20"/>
    <mergeCell ref="D18:E18"/>
    <mergeCell ref="D19:E19"/>
    <mergeCell ref="D15:E15"/>
    <mergeCell ref="D16:E16"/>
    <mergeCell ref="G11:J12"/>
    <mergeCell ref="G13:J13"/>
    <mergeCell ref="G14:J14"/>
    <mergeCell ref="B22:E22"/>
    <mergeCell ref="B7:N7"/>
    <mergeCell ref="D21:E21"/>
    <mergeCell ref="B13:B21"/>
    <mergeCell ref="C13:C21"/>
    <mergeCell ref="B2:N2"/>
    <mergeCell ref="B3:N3"/>
    <mergeCell ref="B4:N4"/>
    <mergeCell ref="G18:J18"/>
    <mergeCell ref="G19:J19"/>
    <mergeCell ref="B5:N5"/>
    <mergeCell ref="L11:L12"/>
    <mergeCell ref="M11:M12"/>
    <mergeCell ref="B6:N6"/>
    <mergeCell ref="D17:E17"/>
    <mergeCell ref="G16:J16"/>
    <mergeCell ref="G17:J17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 штатн 02.01.2013 (2)</vt:lpstr>
      <vt:lpstr>ОТК штатн 02.01.2013</vt:lpstr>
      <vt:lpstr>БТ штатное</vt:lpstr>
      <vt:lpstr>ТК штатное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Пользователь</cp:lastModifiedBy>
  <cp:lastPrinted>2021-01-11T09:18:43Z</cp:lastPrinted>
  <dcterms:created xsi:type="dcterms:W3CDTF">2006-09-28T05:33:49Z</dcterms:created>
  <dcterms:modified xsi:type="dcterms:W3CDTF">2022-12-31T09:28:44Z</dcterms:modified>
</cp:coreProperties>
</file>